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P:\Cheat Sheets\Finished Order Forms\"/>
    </mc:Choice>
  </mc:AlternateContent>
  <xr:revisionPtr revIDLastSave="0" documentId="13_ncr:1_{029E3464-9E81-4DBC-B07F-DAB90812DBC0}" xr6:coauthVersionLast="40" xr6:coauthVersionMax="40" xr10:uidLastSave="{00000000-0000-0000-0000-000000000000}"/>
  <bookViews>
    <workbookView xWindow="28680" yWindow="-120" windowWidth="29040" windowHeight="16440" xr2:uid="{18D8BD81-C9DE-4324-8678-90C1C3B65580}"/>
  </bookViews>
  <sheets>
    <sheet name="Cheat Sheet" sheetId="1" r:id="rId1"/>
    <sheet name="Your Info" sheetId="2" r:id="rId2"/>
  </sheets>
  <definedNames>
    <definedName name="_xlnm.Print_Area" localSheetId="0">'Cheat Sheet'!$A:$M</definedName>
    <definedName name="_xlnm.Print_Titles" localSheetId="0">'Cheat Sheet'!$12:$13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32" i="1" l="1"/>
  <c r="K128" i="1"/>
  <c r="K95" i="1"/>
  <c r="K92" i="1"/>
  <c r="K115" i="1"/>
  <c r="K117" i="1"/>
  <c r="K97" i="1"/>
  <c r="K98" i="1"/>
  <c r="K105" i="1"/>
  <c r="K79" i="1"/>
  <c r="K90" i="1"/>
  <c r="K116" i="1"/>
  <c r="K110" i="1"/>
  <c r="K101" i="1"/>
  <c r="K96" i="1"/>
  <c r="K106" i="1"/>
  <c r="K113" i="1"/>
  <c r="K100" i="1"/>
  <c r="K93" i="1"/>
  <c r="K118" i="1"/>
  <c r="K112" i="1"/>
  <c r="K111" i="1"/>
  <c r="K104" i="1"/>
  <c r="K108" i="1"/>
  <c r="K86" i="1"/>
  <c r="K125" i="1"/>
  <c r="K119" i="1"/>
  <c r="K102" i="1"/>
  <c r="K84" i="1"/>
  <c r="K121" i="1"/>
  <c r="K107" i="1"/>
  <c r="K122" i="1"/>
  <c r="K80" i="1"/>
  <c r="K99" i="1"/>
  <c r="K120" i="1"/>
  <c r="K81" i="1"/>
  <c r="K123" i="1"/>
  <c r="K88" i="1"/>
  <c r="K82" i="1"/>
  <c r="K109" i="1"/>
  <c r="K127" i="1"/>
  <c r="K89" i="1"/>
  <c r="K134" i="1"/>
  <c r="K130" i="1"/>
  <c r="K131" i="1"/>
  <c r="K129" i="1"/>
  <c r="K135" i="1"/>
  <c r="K94" i="1"/>
  <c r="K91" i="1"/>
  <c r="K114" i="1"/>
  <c r="K103" i="1"/>
  <c r="K85" i="1"/>
  <c r="K124" i="1"/>
  <c r="K83" i="1"/>
  <c r="K87" i="1"/>
  <c r="K126" i="1"/>
  <c r="K133"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0" i="1"/>
  <c r="K39" i="1"/>
  <c r="K38" i="1"/>
  <c r="K37" i="1"/>
  <c r="K36" i="1"/>
  <c r="K35" i="1"/>
  <c r="K34" i="1"/>
  <c r="K33" i="1"/>
  <c r="K32" i="1"/>
  <c r="K31" i="1"/>
  <c r="K17" i="1"/>
  <c r="K18" i="1"/>
  <c r="K19" i="1"/>
  <c r="K20" i="1"/>
  <c r="K21" i="1"/>
  <c r="K22" i="1"/>
  <c r="K23" i="1"/>
  <c r="K24" i="1"/>
  <c r="K25" i="1"/>
  <c r="K26" i="1"/>
  <c r="K27" i="1"/>
  <c r="K16" i="1"/>
  <c r="L137" i="1" l="1"/>
  <c r="L12" i="1" s="1"/>
  <c r="M21" i="1"/>
  <c r="N21" i="1"/>
  <c r="M22" i="1"/>
  <c r="N22" i="1"/>
  <c r="M23" i="1"/>
  <c r="N23" i="1"/>
  <c r="M24" i="1"/>
  <c r="N24" i="1"/>
  <c r="M25" i="1"/>
  <c r="N25" i="1"/>
  <c r="M26" i="1"/>
  <c r="N26" i="1"/>
  <c r="M27" i="1"/>
  <c r="N27" i="1"/>
  <c r="E12" i="1" l="1"/>
  <c r="C12" i="1"/>
  <c r="L8" i="2"/>
  <c r="L7" i="2"/>
  <c r="K6" i="2" l="1"/>
  <c r="K12" i="2" s="1"/>
  <c r="M73" i="1"/>
  <c r="M72" i="1"/>
  <c r="M70" i="1"/>
  <c r="M69" i="1"/>
  <c r="M65" i="1"/>
  <c r="M64" i="1"/>
  <c r="M62" i="1"/>
  <c r="M61" i="1"/>
  <c r="M57" i="1"/>
  <c r="M56" i="1"/>
  <c r="M54" i="1"/>
  <c r="M53" i="1"/>
  <c r="M49" i="1"/>
  <c r="M48" i="1"/>
  <c r="M46" i="1"/>
  <c r="M45" i="1"/>
  <c r="M40" i="1"/>
  <c r="M39" i="1"/>
  <c r="M37" i="1"/>
  <c r="M36" i="1"/>
  <c r="M32" i="1"/>
  <c r="M31" i="1"/>
  <c r="M20" i="1"/>
  <c r="M17" i="1"/>
  <c r="N17" i="1"/>
  <c r="M18" i="1"/>
  <c r="N18" i="1"/>
  <c r="M19" i="1"/>
  <c r="N19" i="1"/>
  <c r="N20" i="1"/>
  <c r="N31" i="1"/>
  <c r="N32" i="1"/>
  <c r="M33" i="1"/>
  <c r="N33" i="1"/>
  <c r="M34" i="1"/>
  <c r="N34" i="1"/>
  <c r="M35" i="1"/>
  <c r="N35" i="1"/>
  <c r="N36" i="1"/>
  <c r="N37" i="1"/>
  <c r="M38" i="1"/>
  <c r="N38" i="1"/>
  <c r="N39" i="1"/>
  <c r="N40" i="1"/>
  <c r="M44" i="1"/>
  <c r="N44" i="1"/>
  <c r="N45" i="1"/>
  <c r="N46" i="1"/>
  <c r="M47" i="1"/>
  <c r="N47" i="1"/>
  <c r="N48" i="1"/>
  <c r="N49" i="1"/>
  <c r="M50" i="1"/>
  <c r="N50" i="1"/>
  <c r="M51" i="1"/>
  <c r="N51" i="1"/>
  <c r="M52" i="1"/>
  <c r="N52" i="1"/>
  <c r="N53" i="1"/>
  <c r="N54" i="1"/>
  <c r="M55" i="1"/>
  <c r="N55" i="1"/>
  <c r="N56" i="1"/>
  <c r="N57" i="1"/>
  <c r="M58" i="1"/>
  <c r="N58" i="1"/>
  <c r="M59" i="1"/>
  <c r="N59" i="1"/>
  <c r="M60" i="1"/>
  <c r="N60" i="1"/>
  <c r="N61" i="1"/>
  <c r="N62" i="1"/>
  <c r="M63" i="1"/>
  <c r="N63" i="1"/>
  <c r="N64" i="1"/>
  <c r="N65" i="1"/>
  <c r="M66" i="1"/>
  <c r="N66" i="1"/>
  <c r="M67" i="1"/>
  <c r="N67" i="1"/>
  <c r="M68" i="1"/>
  <c r="N68" i="1"/>
  <c r="N69" i="1"/>
  <c r="N70" i="1"/>
  <c r="M71" i="1"/>
  <c r="N71" i="1"/>
  <c r="N72" i="1"/>
  <c r="N73" i="1"/>
  <c r="M74" i="1"/>
  <c r="N74" i="1"/>
  <c r="M75" i="1"/>
  <c r="N75" i="1"/>
  <c r="M133" i="1"/>
  <c r="N133" i="1"/>
  <c r="M126" i="1"/>
  <c r="N126" i="1"/>
  <c r="M87" i="1"/>
  <c r="N87" i="1"/>
  <c r="M83" i="1"/>
  <c r="N83" i="1"/>
  <c r="M124" i="1"/>
  <c r="N124" i="1"/>
  <c r="M85" i="1"/>
  <c r="N85" i="1"/>
  <c r="M103" i="1"/>
  <c r="N103" i="1"/>
  <c r="M114" i="1"/>
  <c r="N114" i="1"/>
  <c r="M91" i="1"/>
  <c r="N91" i="1"/>
  <c r="M94" i="1"/>
  <c r="N94" i="1"/>
  <c r="M135" i="1"/>
  <c r="N135" i="1"/>
  <c r="M129" i="1"/>
  <c r="N129" i="1"/>
  <c r="M131" i="1"/>
  <c r="N131" i="1"/>
  <c r="M130" i="1"/>
  <c r="N130" i="1"/>
  <c r="M134" i="1"/>
  <c r="N134" i="1"/>
  <c r="M89" i="1"/>
  <c r="N89" i="1"/>
  <c r="M127" i="1"/>
  <c r="N127" i="1"/>
  <c r="M109" i="1"/>
  <c r="N109" i="1"/>
  <c r="M82" i="1"/>
  <c r="N82" i="1"/>
  <c r="M88" i="1"/>
  <c r="N88" i="1"/>
  <c r="M123" i="1"/>
  <c r="N123" i="1"/>
  <c r="M81" i="1"/>
  <c r="N81" i="1"/>
  <c r="M120" i="1"/>
  <c r="N120" i="1"/>
  <c r="M99" i="1"/>
  <c r="N99" i="1"/>
  <c r="M80" i="1"/>
  <c r="N80" i="1"/>
  <c r="M122" i="1"/>
  <c r="N122" i="1"/>
  <c r="M107" i="1"/>
  <c r="N107" i="1"/>
  <c r="M121" i="1"/>
  <c r="N121" i="1"/>
  <c r="M84" i="1"/>
  <c r="N84" i="1"/>
  <c r="M102" i="1"/>
  <c r="N102" i="1"/>
  <c r="M119" i="1"/>
  <c r="N119" i="1"/>
  <c r="M125" i="1"/>
  <c r="N125" i="1"/>
  <c r="M86" i="1"/>
  <c r="N86" i="1"/>
  <c r="M108" i="1"/>
  <c r="N108" i="1"/>
  <c r="M104" i="1"/>
  <c r="N104" i="1"/>
  <c r="M111" i="1"/>
  <c r="N111" i="1"/>
  <c r="M112" i="1"/>
  <c r="N112" i="1"/>
  <c r="M118" i="1"/>
  <c r="N118" i="1"/>
  <c r="M93" i="1"/>
  <c r="N93" i="1"/>
  <c r="M100" i="1"/>
  <c r="N100" i="1"/>
  <c r="M113" i="1"/>
  <c r="N113" i="1"/>
  <c r="M106" i="1"/>
  <c r="N106" i="1"/>
  <c r="M96" i="1"/>
  <c r="N96" i="1"/>
  <c r="M101" i="1"/>
  <c r="N101" i="1"/>
  <c r="M110" i="1"/>
  <c r="N110" i="1"/>
  <c r="M116" i="1"/>
  <c r="N116" i="1"/>
  <c r="M90" i="1"/>
  <c r="N90" i="1"/>
  <c r="M79" i="1"/>
  <c r="N79" i="1"/>
  <c r="M105" i="1"/>
  <c r="N105" i="1"/>
  <c r="M98" i="1"/>
  <c r="N98" i="1"/>
  <c r="M97" i="1"/>
  <c r="N97" i="1"/>
  <c r="M117" i="1"/>
  <c r="N117" i="1"/>
  <c r="M115" i="1"/>
  <c r="N115" i="1"/>
  <c r="M92" i="1"/>
  <c r="N92" i="1"/>
  <c r="M95" i="1"/>
  <c r="N95" i="1"/>
  <c r="M128" i="1"/>
  <c r="N128" i="1"/>
  <c r="M132" i="1"/>
  <c r="N132" i="1"/>
  <c r="N16" i="1"/>
  <c r="M16" i="1"/>
  <c r="M137" i="1" l="1"/>
  <c r="L6" i="2" l="1"/>
  <c r="L12" i="2" s="1"/>
  <c r="M12" i="1"/>
</calcChain>
</file>

<file path=xl/sharedStrings.xml><?xml version="1.0" encoding="utf-8"?>
<sst xmlns="http://schemas.openxmlformats.org/spreadsheetml/2006/main" count="682" uniqueCount="212">
  <si>
    <t>ISBN</t>
  </si>
  <si>
    <t>Title</t>
  </si>
  <si>
    <t>Format</t>
  </si>
  <si>
    <t>Source</t>
  </si>
  <si>
    <t>Pub Date</t>
  </si>
  <si>
    <t>Retail</t>
  </si>
  <si>
    <t>Discount</t>
  </si>
  <si>
    <t>PBC Price</t>
  </si>
  <si>
    <t>Quantity</t>
  </si>
  <si>
    <t>Item Total</t>
  </si>
  <si>
    <t>Info Link</t>
  </si>
  <si>
    <t>Name:</t>
  </si>
  <si>
    <t>School:</t>
  </si>
  <si>
    <t>Email/Phone:</t>
  </si>
  <si>
    <t>Address:</t>
  </si>
  <si>
    <t>PO:</t>
  </si>
  <si>
    <t>Notes:</t>
  </si>
  <si>
    <t>Subtotal</t>
  </si>
  <si>
    <t>Check This Box to Add Shelf-Ready Processing To Your Order*</t>
  </si>
  <si>
    <t>Tax (8.6%): Non-Library Orders Only, Check This Box</t>
  </si>
  <si>
    <t>Free Delivery in AZ</t>
  </si>
  <si>
    <t>Totals:</t>
  </si>
  <si>
    <t>2 Ways to Submit Your Order:</t>
  </si>
  <si>
    <t>Fax: 480-967-2623</t>
  </si>
  <si>
    <t>GPPCS Award Cartwright School District 83  #REV IFB 14-15-01</t>
  </si>
  <si>
    <t>Mohave Direct Contract: #15B-PHXBC-0518</t>
  </si>
  <si>
    <t>For quoting purposes only - subject to change and availability.</t>
  </si>
  <si>
    <t>*Shelf ready processing includes: MARC record, 1 barcode label, 1 spine label, taped mylar cover on dust jacket. Price quoted is based on Mohave Contract.</t>
  </si>
  <si>
    <t>Email: libraryservices@phoenixbookcompany.com</t>
  </si>
  <si>
    <t>Series</t>
  </si>
  <si>
    <t>Companion To</t>
  </si>
  <si>
    <t>Author</t>
  </si>
  <si>
    <t>My Weird School Fast Facts</t>
  </si>
  <si>
    <t>Dinosaurs, Dodos, and Woolly Mammoths</t>
  </si>
  <si>
    <t>Gutman, Dan</t>
  </si>
  <si>
    <t>Paperback</t>
  </si>
  <si>
    <t>HARPE</t>
  </si>
  <si>
    <t>Dogs, Cats, and Dung Beetles</t>
  </si>
  <si>
    <t>Explorers, Presidents, and Toilets</t>
  </si>
  <si>
    <t>Library Binding</t>
  </si>
  <si>
    <t>Harper Short DIS</t>
  </si>
  <si>
    <t>Geography</t>
  </si>
  <si>
    <t>Mummies, Myths, and Mysteries</t>
  </si>
  <si>
    <t>Pizza, Peanut Butter, and Pickles</t>
  </si>
  <si>
    <t>Space, Humans, and Farts</t>
  </si>
  <si>
    <t>Sports</t>
  </si>
  <si>
    <t>Who Would Win</t>
  </si>
  <si>
    <t>Hammerhead vs. Bull Shark</t>
  </si>
  <si>
    <t>Pallotta, Jerry</t>
  </si>
  <si>
    <t>SCHOH</t>
  </si>
  <si>
    <t>Killer Whale vs. Great White Shark</t>
  </si>
  <si>
    <t>Komodo Dragon Vs. King Cobra</t>
  </si>
  <si>
    <t>Lion vs. Tiger</t>
  </si>
  <si>
    <t>Polar Bear Vs. Grizzly Bear</t>
  </si>
  <si>
    <t>Tarantula Vs. Scorpion</t>
  </si>
  <si>
    <t>Tyrannosaurus Rex Vs. Velociraptor</t>
  </si>
  <si>
    <t>Whale vs. Giant Squid</t>
  </si>
  <si>
    <t>Who Would Win? Battle Royale</t>
  </si>
  <si>
    <t>Hardcover</t>
  </si>
  <si>
    <t>Who Would Win? Ultimate Showdown</t>
  </si>
  <si>
    <t>I Survived #1</t>
  </si>
  <si>
    <t xml:space="preserve">I Survived Sinking of Titanic, 1912 </t>
  </si>
  <si>
    <t>Tarshis, Lauren</t>
  </si>
  <si>
    <t>SCHT</t>
  </si>
  <si>
    <t>I Survived #2</t>
  </si>
  <si>
    <t xml:space="preserve">I Survived Shark Attacks of 1916 </t>
  </si>
  <si>
    <t>I Survived #3</t>
  </si>
  <si>
    <t xml:space="preserve">I Survived Hurricane Katrina, 2005 </t>
  </si>
  <si>
    <t>I Survived #4</t>
  </si>
  <si>
    <t xml:space="preserve">I Survived Bombing of Pearl Harbor, 1941 </t>
  </si>
  <si>
    <t>I Survived #5</t>
  </si>
  <si>
    <t xml:space="preserve">I Survived San Francisco Earthquake, 1906 </t>
  </si>
  <si>
    <t>I Survived #6</t>
  </si>
  <si>
    <t xml:space="preserve">I Survived Attacks of September 11th, 2001 </t>
  </si>
  <si>
    <t>I Survived #7</t>
  </si>
  <si>
    <t xml:space="preserve">I Survived Battle of Gettysburg, 1863 </t>
  </si>
  <si>
    <t>I Survived #8</t>
  </si>
  <si>
    <t xml:space="preserve">I Survived Japanese Tsunami, 2011 </t>
  </si>
  <si>
    <t>I Survived #9</t>
  </si>
  <si>
    <t xml:space="preserve">I Survived Nazi Invasion, 1944 </t>
  </si>
  <si>
    <t>I Survived #10</t>
  </si>
  <si>
    <t xml:space="preserve">I Survived Destruction of Pompeii, AD 79 </t>
  </si>
  <si>
    <t>I Survived #11</t>
  </si>
  <si>
    <t xml:space="preserve">I Survived Great Chicago Fire, 1871 </t>
  </si>
  <si>
    <t>I Survived #12</t>
  </si>
  <si>
    <t xml:space="preserve">I Survived Joplin Tornado, 2011 </t>
  </si>
  <si>
    <t>Scholastic Short DIS</t>
  </si>
  <si>
    <t>I Survived #13</t>
  </si>
  <si>
    <t xml:space="preserve">I Survived Hindenburg Disaster, 1937 </t>
  </si>
  <si>
    <t>I Survived #14</t>
  </si>
  <si>
    <t xml:space="preserve">I Survived Eruption of Mount St. Helens, 1980 </t>
  </si>
  <si>
    <t>I Survived #15</t>
  </si>
  <si>
    <t xml:space="preserve">I Survived American Revolution, 1776 </t>
  </si>
  <si>
    <t>I Survived #16</t>
  </si>
  <si>
    <t xml:space="preserve">I Survived Children's Blizzard, 1888 </t>
  </si>
  <si>
    <t>I Survived #17</t>
  </si>
  <si>
    <t xml:space="preserve">I Survived Attack of Grizzlies, 1967 </t>
  </si>
  <si>
    <t>I Survived #18</t>
  </si>
  <si>
    <t xml:space="preserve">I Survived Battle of D-Day, 1944 </t>
  </si>
  <si>
    <t>I Survived #19</t>
  </si>
  <si>
    <t xml:space="preserve">I Survived Great Molasses Flood, 1919 </t>
  </si>
  <si>
    <t>I Survived True Stories #1</t>
  </si>
  <si>
    <t xml:space="preserve">Five Epic Disasters </t>
  </si>
  <si>
    <t>I Survived True Stories #2</t>
  </si>
  <si>
    <t xml:space="preserve">Nature Attacks! </t>
  </si>
  <si>
    <t>I Survived True Stories #3</t>
  </si>
  <si>
    <t xml:space="preserve">Tornado Terror </t>
  </si>
  <si>
    <t>I Survived Boxed Set</t>
  </si>
  <si>
    <r>
      <rPr>
        <b/>
        <sz val="11"/>
        <color theme="1"/>
        <rFont val="Calibri"/>
        <family val="2"/>
        <scheme val="minor"/>
      </rPr>
      <t xml:space="preserve">I Survived Collector's Toolbox </t>
    </r>
    <r>
      <rPr>
        <sz val="11"/>
        <color theme="1"/>
        <rFont val="Calibri"/>
        <family val="2"/>
        <scheme val="minor"/>
      </rPr>
      <t xml:space="preserve">
Destruction of Pompeii, AD 79, 
Nazi Invasion, 1944
Japanese Tsunami, 2011
Battle of Gettysburg, 1863
Attacks of September 11, 2001
San Francisco Earthquake, 1906
Bombing of Pearl Harbor, 1941
Hurricane Katrina, 2005
Shark Attacks of 1916
Sinking of Titanic, 1912</t>
    </r>
  </si>
  <si>
    <t>Box Set</t>
  </si>
  <si>
    <r>
      <rPr>
        <b/>
        <sz val="11"/>
        <color theme="1"/>
        <rFont val="Calibri"/>
        <family val="2"/>
        <scheme val="minor"/>
      </rPr>
      <t xml:space="preserve">I Survived: Ten Thrilling Stories </t>
    </r>
    <r>
      <rPr>
        <sz val="11"/>
        <color theme="1"/>
        <rFont val="Calibri"/>
        <family val="2"/>
        <scheme val="minor"/>
      </rPr>
      <t xml:space="preserve">
Sinking of the Titanic, 1912
Shark Attacks of 1916
Attacks of September 11, 2001
Nazi Invasion, 1944
Bombing of Pearl Harbor, 1941
Battle of Gettysburg, 1863
Destruction of Pompeii, AD 79
I Survived Hurricane Katrina, 2005
San Francisco Earthquake, 1906
Japanese Tsunami, 2011</t>
    </r>
  </si>
  <si>
    <t>Companion to Series</t>
  </si>
  <si>
    <t>Magic Tree House Survival Guide</t>
  </si>
  <si>
    <t>Osborne, Mary Pope</t>
  </si>
  <si>
    <t>RH</t>
  </si>
  <si>
    <t>Wild West</t>
  </si>
  <si>
    <t>PRH SHORT DIS</t>
  </si>
  <si>
    <t>China</t>
  </si>
  <si>
    <t>Baseball</t>
  </si>
  <si>
    <t>Warriors</t>
  </si>
  <si>
    <t>Benjamin Franklin</t>
  </si>
  <si>
    <t>Ninjas and Samurai</t>
  </si>
  <si>
    <t>Sharks and Other Predators</t>
  </si>
  <si>
    <t>Dogsledding and Extreme Sports</t>
  </si>
  <si>
    <t>Dragons and Mythical Creatures</t>
  </si>
  <si>
    <t>Nonfiction Fact Book</t>
  </si>
  <si>
    <t>Magic Tree House Incredible Fact Book</t>
  </si>
  <si>
    <t>Activity Book</t>
  </si>
  <si>
    <t>Games and Puzzles from the Tree House</t>
  </si>
  <si>
    <t>Animal Games and Puzzles</t>
  </si>
  <si>
    <t>Magic Tricks from the Tree House</t>
  </si>
  <si>
    <t>Dinosaurs</t>
  </si>
  <si>
    <t>Polar Bears and the Arctic</t>
  </si>
  <si>
    <t>Ancient Rome and Pompeii</t>
  </si>
  <si>
    <t>Vikings</t>
  </si>
  <si>
    <t>Ancient Greece and the Olympics</t>
  </si>
  <si>
    <t>Titanic</t>
  </si>
  <si>
    <t>Knights and Castles</t>
  </si>
  <si>
    <t>American Revolution</t>
  </si>
  <si>
    <t>Twisters and Other Terrible Storms</t>
  </si>
  <si>
    <t>Pilgrims</t>
  </si>
  <si>
    <t>Tsunamis and Other Natural Disasters</t>
  </si>
  <si>
    <t>Mummies and Pyramids</t>
  </si>
  <si>
    <t>Texas</t>
  </si>
  <si>
    <t>Pirates</t>
  </si>
  <si>
    <t>Rain Forests</t>
  </si>
  <si>
    <t>Sabertooths and the Ice Age</t>
  </si>
  <si>
    <t>Space</t>
  </si>
  <si>
    <t>Dolphins and Sharks</t>
  </si>
  <si>
    <t>Leonardo da Vinci</t>
  </si>
  <si>
    <t>Sea Monsters</t>
  </si>
  <si>
    <t>Penguins and Antarctica</t>
  </si>
  <si>
    <t>Ghosts</t>
  </si>
  <si>
    <t>Leprechauns and Irish Folklore</t>
  </si>
  <si>
    <t>Rags and Riches</t>
  </si>
  <si>
    <t>Snakes and Other Reptiles</t>
  </si>
  <si>
    <t>Dog Heroes</t>
  </si>
  <si>
    <t>Abraham Lincoln</t>
  </si>
  <si>
    <t>Pandas and Other Endangered Species</t>
  </si>
  <si>
    <t>Horse Heroes</t>
  </si>
  <si>
    <t>Heroes for All Times</t>
  </si>
  <si>
    <t>Soccer</t>
  </si>
  <si>
    <t>My Magic Tree House Journal</t>
  </si>
  <si>
    <t>Magic Tree House Fact Tracker</t>
  </si>
  <si>
    <t>World War II: World at War, 1944</t>
  </si>
  <si>
    <t>MTH #10:  Ghost Town at Sundown</t>
  </si>
  <si>
    <t>MTH #14:  Day of the Dragon King</t>
  </si>
  <si>
    <t>MTH #31:  Warriors in Winter</t>
  </si>
  <si>
    <t>MTH #32:  To the Future, Ben Franklin!</t>
  </si>
  <si>
    <t>MTH #5:  Night of the Ninjas</t>
  </si>
  <si>
    <t>MTH #50:  Hurry Up, Houdini!</t>
  </si>
  <si>
    <t>MTH #1:  Dinosaurs Before Dark</t>
  </si>
  <si>
    <t>MTH #12:  Polar Bears Past Bedtime</t>
  </si>
  <si>
    <t>MTH #13:  Vacation Under the Volcano</t>
  </si>
  <si>
    <t>MTH #15:  Viking Ships at Sunrise</t>
  </si>
  <si>
    <t>MTH #16:  Hour of the Olympics</t>
  </si>
  <si>
    <t>MTH #17:  Tonight on the Titanic</t>
  </si>
  <si>
    <t>MTH #22:  Revolutionary War on Wednesday</t>
  </si>
  <si>
    <t>MTH #23:  Twister on Tuesday</t>
  </si>
  <si>
    <t>MTH #27:  Thanksgiving on Thursday</t>
  </si>
  <si>
    <t>MTH #28:  High Tide in Hawaii</t>
  </si>
  <si>
    <t>MTH #3:  Mummies in the Morning</t>
  </si>
  <si>
    <t>MTH #30:  Hurricane Heroes in Texas</t>
  </si>
  <si>
    <t>MTH #4:  Pirates Past Noon</t>
  </si>
  <si>
    <t>MTH #6:  Afternoon on the Amazon</t>
  </si>
  <si>
    <t>MTH #7:  Sunset of the Sabertooth</t>
  </si>
  <si>
    <t>MTH #8:  Midnight on the Moon</t>
  </si>
  <si>
    <t>MTH #9:  Dolphins at Daybreak</t>
  </si>
  <si>
    <r>
      <rPr>
        <b/>
        <sz val="11"/>
        <color theme="1"/>
        <rFont val="Calibri"/>
        <family val="2"/>
        <scheme val="minor"/>
      </rPr>
      <t>Amazing Animals!</t>
    </r>
    <r>
      <rPr>
        <sz val="11"/>
        <color theme="1"/>
        <rFont val="Calibri"/>
        <family val="2"/>
        <scheme val="minor"/>
      </rPr>
      <t xml:space="preserve"> 
Dolphins and Sharks
Polar Bears and the Arctic
Penguins and Antarctica
Pandas and Other Endangered Species</t>
    </r>
  </si>
  <si>
    <t xml:space="preserve">Super Edition </t>
  </si>
  <si>
    <t>MTH #29:  Big Day for Baseball</t>
  </si>
  <si>
    <t>MTH #2:  Knight at Dawn</t>
  </si>
  <si>
    <t>MTH MM #19:  Abe Lincoln at Last</t>
  </si>
  <si>
    <t>MTH MM #18:  Dogs in the Dead of Night</t>
  </si>
  <si>
    <t>MTH MM #26:  Balto of the Blue Dawn</t>
  </si>
  <si>
    <t>MTH MM #27:  Night of the Ninth Dragon</t>
  </si>
  <si>
    <t>MTH MM #14:  Good Night for Ghosts</t>
  </si>
  <si>
    <t>MTH MM #23:  High Time for Heroes</t>
  </si>
  <si>
    <t>MTH MM #21:  Stallion by Starlight</t>
  </si>
  <si>
    <t>MTH MM #10:  Monday with a Mad Genius</t>
  </si>
  <si>
    <t>MTH MM #15:  Leprechaun in Late Winter</t>
  </si>
  <si>
    <t>MTH MM #20:  Perfect Time for Pandas</t>
  </si>
  <si>
    <t>MTH MM #12:  Eve of the Emperor Penguin</t>
  </si>
  <si>
    <t>MTH MM #16:  Ghost Tale for Christmas Time</t>
  </si>
  <si>
    <t>MTH MM #11:  Dark Day in the Deep Sea</t>
  </si>
  <si>
    <t>MTH MM #25:  Shadow of the Shark</t>
  </si>
  <si>
    <t>MTH MM #17:  Crazy Day with Cobras</t>
  </si>
  <si>
    <t>MTH MM #24:  Soccer on Sunday</t>
  </si>
  <si>
    <t>Who Would Win?</t>
  </si>
  <si>
    <t>I Survived</t>
  </si>
  <si>
    <t>Magic Tree House Fact Tracker
Boxed Set</t>
  </si>
  <si>
    <r>
      <t xml:space="preserve">Welcome to the PBC Cheat Sheet! Fill in the order form below, then add your info on the next tab. 
You can return this completed form to </t>
    </r>
    <r>
      <rPr>
        <b/>
        <sz val="12"/>
        <color rgb="FF009999"/>
        <rFont val="Calibri"/>
        <family val="2"/>
        <scheme val="minor"/>
      </rPr>
      <t>libraryservices@phoenixbookcompany.com</t>
    </r>
    <r>
      <rPr>
        <sz val="11"/>
        <color theme="1"/>
        <rFont val="Calibri"/>
        <family val="2"/>
        <scheme val="minor"/>
      </rPr>
      <t xml:space="preserve">. 
</t>
    </r>
    <r>
      <rPr>
        <i/>
        <sz val="11"/>
        <color theme="1"/>
        <rFont val="Calibri"/>
        <family val="2"/>
        <scheme val="minor"/>
      </rPr>
      <t xml:space="preserve">
Titles are sorted by Series then Title.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</si>
</sst>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b/>
      <sz val="11"/>
      <color theme="1"/>
      <name val="Calibri"/>
      <family val="2"/>
      <scheme val="minor"/>
    </font>
    <font>
      <b/>
      <sz val="12"/>
      <color theme="1"/>
      <name val="Calibri"/>
      <family val="2"/>
      <scheme val="minor"/>
    </font>
    <font>
      <u/>
      <sz val="11"/>
      <color theme="10"/>
      <name val="Calibri"/>
      <family val="2"/>
      <scheme val="minor"/>
    </font>
    <font>
      <sz val="12"/>
      <color theme="1"/>
      <name val="Calibri"/>
      <family val="2"/>
      <scheme val="minor"/>
    </font>
    <font>
      <sz val="11"/>
      <name val="Calibri"/>
      <family val="2"/>
      <scheme val="minor"/>
    </font>
    <font>
      <sz val="12"/>
      <color theme="0"/>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u/>
      <sz val="14"/>
      <color rgb="FF7030A0"/>
      <name val="Calibri"/>
      <family val="2"/>
      <scheme val="minor"/>
    </font>
    <font>
      <b/>
      <sz val="12"/>
      <color rgb="FF009999"/>
      <name val="Calibri"/>
      <family val="2"/>
      <scheme val="minor"/>
    </font>
  </fonts>
  <fills count="6">
    <fill>
      <patternFill patternType="none"/>
    </fill>
    <fill>
      <patternFill patternType="gray125"/>
    </fill>
    <fill>
      <patternFill patternType="solid">
        <fgColor rgb="FFFFD9B3"/>
        <bgColor indexed="64"/>
      </patternFill>
    </fill>
    <fill>
      <patternFill patternType="solid">
        <fgColor theme="0"/>
        <bgColor indexed="64"/>
      </patternFill>
    </fill>
    <fill>
      <patternFill patternType="solid">
        <fgColor rgb="FFFFCCFF"/>
        <bgColor indexed="64"/>
      </patternFill>
    </fill>
    <fill>
      <patternFill patternType="solid">
        <fgColor rgb="FFFFC000"/>
        <bgColor indexed="64"/>
      </patternFill>
    </fill>
  </fills>
  <borders count="17">
    <border>
      <left/>
      <right/>
      <top/>
      <bottom/>
      <diagonal/>
    </border>
    <border>
      <left/>
      <right/>
      <top/>
      <bottom style="thin">
        <color indexed="64"/>
      </bottom>
      <diagonal/>
    </border>
    <border>
      <left style="hair">
        <color auto="1"/>
      </left>
      <right style="hair">
        <color auto="1"/>
      </right>
      <top style="hair">
        <color auto="1"/>
      </top>
      <bottom style="hair">
        <color auto="1"/>
      </bottom>
      <diagonal/>
    </border>
    <border>
      <left style="mediumDashDot">
        <color rgb="FF6600FF"/>
      </left>
      <right/>
      <top style="mediumDashDot">
        <color rgb="FF6600FF"/>
      </top>
      <bottom/>
      <diagonal/>
    </border>
    <border>
      <left/>
      <right/>
      <top style="mediumDashDot">
        <color rgb="FF6600FF"/>
      </top>
      <bottom/>
      <diagonal/>
    </border>
    <border>
      <left/>
      <right style="mediumDashDot">
        <color rgb="FF6600FF"/>
      </right>
      <top style="mediumDashDot">
        <color rgb="FF6600FF"/>
      </top>
      <bottom/>
      <diagonal/>
    </border>
    <border>
      <left style="mediumDashDot">
        <color rgb="FF6600FF"/>
      </left>
      <right/>
      <top/>
      <bottom/>
      <diagonal/>
    </border>
    <border>
      <left/>
      <right style="mediumDashDot">
        <color rgb="FF6600FF"/>
      </right>
      <top/>
      <bottom/>
      <diagonal/>
    </border>
    <border>
      <left style="mediumDashDot">
        <color rgb="FF6600FF"/>
      </left>
      <right/>
      <top/>
      <bottom style="mediumDashDot">
        <color rgb="FF6600FF"/>
      </bottom>
      <diagonal/>
    </border>
    <border>
      <left/>
      <right/>
      <top/>
      <bottom style="mediumDashDot">
        <color rgb="FF6600FF"/>
      </bottom>
      <diagonal/>
    </border>
    <border>
      <left/>
      <right style="mediumDashDot">
        <color rgb="FF6600FF"/>
      </right>
      <top/>
      <bottom style="mediumDashDot">
        <color rgb="FF6600FF"/>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xf numFmtId="0" fontId="3" fillId="0" borderId="0" applyNumberFormat="0" applyFill="0" applyBorder="0" applyAlignment="0" applyProtection="0"/>
  </cellStyleXfs>
  <cellXfs count="88">
    <xf numFmtId="0" fontId="0" fillId="0" borderId="0" xfId="0"/>
    <xf numFmtId="0" fontId="2" fillId="3" borderId="0" xfId="0" applyFont="1" applyFill="1" applyAlignment="1" applyProtection="1">
      <alignment horizontal="right" vertical="center"/>
    </xf>
    <xf numFmtId="0" fontId="0" fillId="3" borderId="0" xfId="0" applyFill="1"/>
    <xf numFmtId="0" fontId="0" fillId="3" borderId="0" xfId="0" applyFill="1" applyAlignment="1">
      <alignment horizontal="center"/>
    </xf>
    <xf numFmtId="0" fontId="2" fillId="3" borderId="0" xfId="0" applyFont="1" applyFill="1"/>
    <xf numFmtId="0" fontId="2" fillId="3" borderId="0" xfId="0" applyFont="1" applyFill="1" applyAlignment="1">
      <alignment horizontal="center"/>
    </xf>
    <xf numFmtId="0" fontId="6" fillId="3" borderId="0" xfId="0" applyFont="1" applyFill="1" applyAlignment="1" applyProtection="1">
      <alignment vertical="center"/>
      <protection locked="0"/>
    </xf>
    <xf numFmtId="164" fontId="4" fillId="3" borderId="0" xfId="0" applyNumberFormat="1" applyFont="1" applyFill="1" applyAlignment="1" applyProtection="1">
      <alignment horizontal="center" vertical="center"/>
      <protection hidden="1"/>
    </xf>
    <xf numFmtId="0" fontId="4" fillId="3" borderId="0" xfId="0" applyFont="1" applyFill="1" applyAlignment="1" applyProtection="1">
      <alignment vertical="center"/>
    </xf>
    <xf numFmtId="0" fontId="7" fillId="3" borderId="0" xfId="0" applyFont="1" applyFill="1" applyAlignment="1" applyProtection="1">
      <alignment horizontal="right" vertical="center"/>
    </xf>
    <xf numFmtId="0" fontId="0" fillId="3" borderId="0" xfId="0" applyFill="1" applyBorder="1" applyAlignment="1"/>
    <xf numFmtId="164" fontId="2" fillId="3" borderId="0" xfId="0" applyNumberFormat="1" applyFont="1" applyFill="1" applyAlignment="1">
      <alignment horizontal="center"/>
    </xf>
    <xf numFmtId="0" fontId="8" fillId="3" borderId="0" xfId="0" applyFont="1" applyFill="1" applyAlignment="1" applyProtection="1">
      <alignment horizontal="left" vertical="center"/>
    </xf>
    <xf numFmtId="0" fontId="10" fillId="3" borderId="4" xfId="0" applyFont="1" applyFill="1" applyBorder="1" applyAlignment="1" applyProtection="1">
      <alignment vertical="center"/>
    </xf>
    <xf numFmtId="0" fontId="10" fillId="3" borderId="4" xfId="0" applyFont="1" applyFill="1" applyBorder="1" applyAlignment="1" applyProtection="1">
      <alignment horizontal="center" vertical="center"/>
    </xf>
    <xf numFmtId="0" fontId="9" fillId="3" borderId="9" xfId="0" applyFont="1" applyFill="1" applyBorder="1" applyAlignment="1" applyProtection="1">
      <alignment vertical="center"/>
    </xf>
    <xf numFmtId="0" fontId="9" fillId="3" borderId="9" xfId="0" applyFont="1" applyFill="1" applyBorder="1" applyAlignment="1" applyProtection="1">
      <alignment horizontal="center" vertical="center"/>
    </xf>
    <xf numFmtId="0" fontId="10" fillId="4" borderId="0" xfId="0" applyFont="1" applyFill="1"/>
    <xf numFmtId="0" fontId="0" fillId="4" borderId="0" xfId="0" applyFill="1"/>
    <xf numFmtId="0" fontId="10" fillId="4" borderId="0" xfId="0" applyFont="1" applyFill="1" applyAlignment="1">
      <alignment horizontal="center"/>
    </xf>
    <xf numFmtId="0" fontId="0" fillId="3" borderId="3" xfId="0" applyFill="1" applyBorder="1"/>
    <xf numFmtId="0" fontId="0" fillId="3" borderId="5" xfId="0" applyFill="1" applyBorder="1"/>
    <xf numFmtId="0" fontId="0" fillId="3" borderId="8" xfId="0" applyFill="1" applyBorder="1"/>
    <xf numFmtId="0" fontId="0" fillId="3" borderId="10" xfId="0" applyFill="1" applyBorder="1"/>
    <xf numFmtId="0" fontId="0" fillId="0" borderId="0" xfId="0" applyFont="1" applyAlignment="1" applyProtection="1">
      <alignment horizontal="center"/>
      <protection hidden="1"/>
    </xf>
    <xf numFmtId="0" fontId="0" fillId="0" borderId="0" xfId="0" applyProtection="1">
      <protection hidden="1"/>
    </xf>
    <xf numFmtId="1" fontId="0" fillId="0" borderId="0" xfId="0" applyNumberFormat="1" applyFont="1" applyAlignment="1" applyProtection="1">
      <alignment horizontal="left"/>
      <protection hidden="1"/>
    </xf>
    <xf numFmtId="0" fontId="7" fillId="0" borderId="0" xfId="0" applyFont="1" applyProtection="1">
      <protection hidden="1"/>
    </xf>
    <xf numFmtId="14" fontId="7" fillId="0" borderId="0" xfId="0" applyNumberFormat="1" applyFont="1" applyAlignment="1" applyProtection="1">
      <alignment horizontal="left"/>
      <protection hidden="1"/>
    </xf>
    <xf numFmtId="164" fontId="0" fillId="0" borderId="0" xfId="0" applyNumberFormat="1" applyFont="1" applyAlignment="1" applyProtection="1">
      <alignment horizontal="center"/>
      <protection hidden="1"/>
    </xf>
    <xf numFmtId="164" fontId="0" fillId="0" borderId="0" xfId="0" applyNumberFormat="1" applyFont="1" applyProtection="1">
      <protection hidden="1"/>
    </xf>
    <xf numFmtId="0" fontId="1" fillId="0" borderId="2" xfId="0" applyFont="1" applyBorder="1" applyProtection="1">
      <protection hidden="1"/>
    </xf>
    <xf numFmtId="0" fontId="2" fillId="0" borderId="0" xfId="0" applyFont="1" applyProtection="1">
      <protection hidden="1"/>
    </xf>
    <xf numFmtId="1" fontId="0" fillId="0" borderId="2" xfId="0" applyNumberFormat="1" applyFont="1" applyBorder="1" applyAlignment="1" applyProtection="1">
      <alignment horizontal="left"/>
      <protection hidden="1"/>
    </xf>
    <xf numFmtId="0" fontId="0" fillId="0" borderId="2" xfId="0" applyFont="1" applyBorder="1" applyProtection="1">
      <protection hidden="1"/>
    </xf>
    <xf numFmtId="14" fontId="0" fillId="0" borderId="2" xfId="0" applyNumberFormat="1" applyFont="1" applyBorder="1" applyAlignment="1" applyProtection="1">
      <alignment horizontal="left"/>
      <protection hidden="1"/>
    </xf>
    <xf numFmtId="164" fontId="0" fillId="0" borderId="2" xfId="0" applyNumberFormat="1" applyFont="1" applyBorder="1" applyAlignment="1" applyProtection="1">
      <alignment horizontal="center"/>
      <protection hidden="1"/>
    </xf>
    <xf numFmtId="164" fontId="0" fillId="0" borderId="2" xfId="0" applyNumberFormat="1" applyFont="1" applyBorder="1" applyProtection="1">
      <protection hidden="1"/>
    </xf>
    <xf numFmtId="0" fontId="3" fillId="0" borderId="2" xfId="1" applyFont="1" applyBorder="1" applyAlignment="1" applyProtection="1">
      <alignment horizontal="center"/>
      <protection hidden="1"/>
    </xf>
    <xf numFmtId="1" fontId="0" fillId="0" borderId="0" xfId="0" applyNumberFormat="1" applyFont="1" applyBorder="1" applyAlignment="1" applyProtection="1">
      <alignment horizontal="left"/>
      <protection hidden="1"/>
    </xf>
    <xf numFmtId="0" fontId="0" fillId="0" borderId="0" xfId="0" applyFont="1" applyBorder="1" applyProtection="1">
      <protection hidden="1"/>
    </xf>
    <xf numFmtId="14" fontId="0" fillId="0" borderId="0" xfId="0" applyNumberFormat="1" applyFont="1" applyBorder="1" applyAlignment="1" applyProtection="1">
      <alignment horizontal="left"/>
      <protection hidden="1"/>
    </xf>
    <xf numFmtId="164" fontId="0" fillId="0" borderId="0" xfId="0" applyNumberFormat="1" applyFont="1" applyBorder="1" applyAlignment="1" applyProtection="1">
      <alignment horizontal="center"/>
      <protection hidden="1"/>
    </xf>
    <xf numFmtId="0" fontId="5" fillId="0" borderId="0" xfId="0" applyFont="1" applyFill="1" applyBorder="1" applyAlignment="1" applyProtection="1">
      <alignment horizontal="center"/>
      <protection hidden="1"/>
    </xf>
    <xf numFmtId="164" fontId="0" fillId="0" borderId="0" xfId="0" applyNumberFormat="1" applyFont="1" applyBorder="1" applyProtection="1">
      <protection hidden="1"/>
    </xf>
    <xf numFmtId="0" fontId="3" fillId="0" borderId="0" xfId="1" applyFont="1" applyBorder="1" applyAlignment="1" applyProtection="1">
      <alignment horizontal="center"/>
      <protection hidden="1"/>
    </xf>
    <xf numFmtId="0" fontId="0" fillId="0" borderId="0" xfId="0" applyFont="1" applyProtection="1">
      <protection hidden="1"/>
    </xf>
    <xf numFmtId="14" fontId="0" fillId="0" borderId="0" xfId="0" applyNumberFormat="1" applyFont="1" applyAlignment="1" applyProtection="1">
      <alignment horizontal="left"/>
      <protection hidden="1"/>
    </xf>
    <xf numFmtId="0" fontId="2" fillId="2" borderId="0" xfId="0" applyFont="1" applyFill="1" applyAlignment="1" applyProtection="1">
      <alignment horizontal="center"/>
      <protection hidden="1"/>
    </xf>
    <xf numFmtId="164" fontId="2" fillId="2" borderId="0" xfId="0" applyNumberFormat="1" applyFont="1" applyFill="1" applyAlignment="1" applyProtection="1">
      <alignment horizontal="center"/>
      <protection hidden="1"/>
    </xf>
    <xf numFmtId="0" fontId="5" fillId="2" borderId="2" xfId="0" applyFont="1" applyFill="1" applyBorder="1" applyAlignment="1" applyProtection="1">
      <alignment horizontal="center"/>
      <protection locked="0"/>
    </xf>
    <xf numFmtId="164" fontId="0" fillId="0" borderId="2" xfId="0" applyNumberFormat="1" applyFont="1" applyBorder="1" applyAlignment="1" applyProtection="1">
      <alignment horizontal="center" vertical="top"/>
      <protection hidden="1"/>
    </xf>
    <xf numFmtId="0" fontId="5" fillId="2" borderId="2" xfId="0" applyFont="1" applyFill="1" applyBorder="1" applyAlignment="1" applyProtection="1">
      <alignment horizontal="center" vertical="top"/>
      <protection locked="0"/>
    </xf>
    <xf numFmtId="164" fontId="0" fillId="0" borderId="2" xfId="0" applyNumberFormat="1" applyFont="1" applyBorder="1" applyAlignment="1" applyProtection="1">
      <alignment vertical="top"/>
      <protection hidden="1"/>
    </xf>
    <xf numFmtId="0" fontId="3" fillId="0" borderId="2" xfId="1" applyFont="1" applyBorder="1" applyAlignment="1" applyProtection="1">
      <alignment horizontal="center" vertical="top"/>
      <protection hidden="1"/>
    </xf>
    <xf numFmtId="1" fontId="0" fillId="0" borderId="2" xfId="0" applyNumberFormat="1" applyFont="1" applyBorder="1" applyAlignment="1" applyProtection="1">
      <alignment horizontal="left" vertical="top"/>
      <protection hidden="1"/>
    </xf>
    <xf numFmtId="0" fontId="0" fillId="0" borderId="2" xfId="0" applyFont="1" applyBorder="1" applyAlignment="1" applyProtection="1">
      <alignment vertical="top" wrapText="1"/>
      <protection hidden="1"/>
    </xf>
    <xf numFmtId="0" fontId="0" fillId="0" borderId="2" xfId="0" applyFont="1" applyBorder="1" applyAlignment="1" applyProtection="1">
      <alignment vertical="top"/>
      <protection hidden="1"/>
    </xf>
    <xf numFmtId="14" fontId="0" fillId="0" borderId="2" xfId="0" applyNumberFormat="1" applyFont="1" applyBorder="1" applyAlignment="1" applyProtection="1">
      <alignment horizontal="left" vertical="top"/>
      <protection hidden="1"/>
    </xf>
    <xf numFmtId="2" fontId="0" fillId="0" borderId="0" xfId="0" applyNumberFormat="1" applyFont="1" applyAlignment="1" applyProtection="1">
      <alignment horizontal="center"/>
      <protection hidden="1"/>
    </xf>
    <xf numFmtId="2" fontId="0" fillId="0" borderId="2" xfId="0" applyNumberFormat="1" applyFont="1" applyBorder="1" applyAlignment="1" applyProtection="1">
      <alignment horizontal="center"/>
      <protection hidden="1"/>
    </xf>
    <xf numFmtId="2" fontId="0" fillId="0" borderId="2" xfId="0" applyNumberFormat="1" applyFont="1" applyBorder="1" applyAlignment="1" applyProtection="1">
      <alignment horizontal="center" vertical="top"/>
      <protection hidden="1"/>
    </xf>
    <xf numFmtId="2" fontId="0" fillId="0" borderId="0" xfId="0" applyNumberFormat="1" applyFont="1" applyBorder="1" applyAlignment="1" applyProtection="1">
      <alignment horizontal="center"/>
      <protection hidden="1"/>
    </xf>
    <xf numFmtId="1" fontId="1" fillId="2" borderId="2" xfId="0" applyNumberFormat="1" applyFont="1" applyFill="1" applyBorder="1" applyAlignment="1" applyProtection="1">
      <alignment horizontal="left"/>
      <protection hidden="1"/>
    </xf>
    <xf numFmtId="0" fontId="1" fillId="2" borderId="2" xfId="0" applyFont="1" applyFill="1" applyBorder="1" applyProtection="1">
      <protection hidden="1"/>
    </xf>
    <xf numFmtId="14" fontId="1" fillId="2" borderId="2" xfId="0" applyNumberFormat="1" applyFont="1" applyFill="1" applyBorder="1" applyAlignment="1" applyProtection="1">
      <alignment horizontal="left"/>
      <protection hidden="1"/>
    </xf>
    <xf numFmtId="164" fontId="1" fillId="2" borderId="2" xfId="0" applyNumberFormat="1" applyFont="1" applyFill="1" applyBorder="1" applyAlignment="1" applyProtection="1">
      <alignment horizontal="center"/>
      <protection hidden="1"/>
    </xf>
    <xf numFmtId="2" fontId="1" fillId="2" borderId="2" xfId="0" applyNumberFormat="1" applyFont="1" applyFill="1" applyBorder="1" applyAlignment="1" applyProtection="1">
      <alignment horizontal="center"/>
      <protection hidden="1"/>
    </xf>
    <xf numFmtId="0" fontId="1" fillId="2" borderId="2" xfId="0" applyFont="1" applyFill="1" applyBorder="1" applyAlignment="1" applyProtection="1">
      <alignment horizontal="center"/>
      <protection hidden="1"/>
    </xf>
    <xf numFmtId="1" fontId="0" fillId="0" borderId="2" xfId="0" applyNumberFormat="1" applyFont="1" applyBorder="1" applyAlignment="1" applyProtection="1">
      <alignment horizontal="left" vertical="top" wrapText="1"/>
      <protection hidden="1"/>
    </xf>
    <xf numFmtId="14" fontId="0" fillId="5" borderId="2" xfId="0" applyNumberFormat="1" applyFont="1" applyFill="1" applyBorder="1" applyAlignment="1" applyProtection="1">
      <alignment horizontal="left"/>
      <protection hidden="1"/>
    </xf>
    <xf numFmtId="14" fontId="0" fillId="5" borderId="2" xfId="0" applyNumberFormat="1" applyFont="1" applyFill="1" applyBorder="1" applyAlignment="1" applyProtection="1">
      <alignment horizontal="left" vertical="top"/>
      <protection hidden="1"/>
    </xf>
    <xf numFmtId="1" fontId="0" fillId="0" borderId="0" xfId="0" applyNumberFormat="1" applyFont="1" applyAlignment="1" applyProtection="1">
      <alignment horizontal="center" vertical="center" wrapText="1"/>
      <protection hidden="1"/>
    </xf>
    <xf numFmtId="1" fontId="0" fillId="0" borderId="0" xfId="0" applyNumberFormat="1" applyFont="1" applyAlignment="1" applyProtection="1">
      <alignment horizontal="center" vertical="center"/>
      <protection hidden="1"/>
    </xf>
    <xf numFmtId="1" fontId="10" fillId="2" borderId="11" xfId="0" applyNumberFormat="1" applyFont="1" applyFill="1" applyBorder="1" applyAlignment="1" applyProtection="1">
      <alignment horizontal="center" vertical="center"/>
      <protection hidden="1"/>
    </xf>
    <xf numFmtId="1" fontId="10" fillId="2" borderId="12" xfId="0" applyNumberFormat="1" applyFont="1" applyFill="1" applyBorder="1" applyAlignment="1" applyProtection="1">
      <alignment horizontal="center" vertical="center"/>
      <protection hidden="1"/>
    </xf>
    <xf numFmtId="1" fontId="10" fillId="2" borderId="13" xfId="0" applyNumberFormat="1" applyFont="1" applyFill="1" applyBorder="1" applyAlignment="1" applyProtection="1">
      <alignment horizontal="center" vertical="center"/>
      <protection hidden="1"/>
    </xf>
    <xf numFmtId="1" fontId="10" fillId="2" borderId="14" xfId="0" applyNumberFormat="1" applyFont="1" applyFill="1" applyBorder="1" applyAlignment="1" applyProtection="1">
      <alignment horizontal="center" vertical="center"/>
      <protection hidden="1"/>
    </xf>
    <xf numFmtId="1" fontId="10" fillId="2" borderId="15" xfId="0" applyNumberFormat="1" applyFont="1" applyFill="1" applyBorder="1" applyAlignment="1" applyProtection="1">
      <alignment horizontal="center" vertical="center"/>
      <protection hidden="1"/>
    </xf>
    <xf numFmtId="1" fontId="10" fillId="2" borderId="16" xfId="0" applyNumberFormat="1" applyFont="1" applyFill="1" applyBorder="1" applyAlignment="1" applyProtection="1">
      <alignment horizontal="center" vertical="center"/>
      <protection hidden="1"/>
    </xf>
    <xf numFmtId="0" fontId="0" fillId="4" borderId="1" xfId="0" applyFill="1" applyBorder="1" applyAlignment="1" applyProtection="1">
      <alignment horizontal="left"/>
      <protection locked="0"/>
    </xf>
    <xf numFmtId="164" fontId="10" fillId="4" borderId="0" xfId="0" applyNumberFormat="1" applyFont="1" applyFill="1" applyAlignment="1">
      <alignment horizontal="center"/>
    </xf>
    <xf numFmtId="0" fontId="10" fillId="4" borderId="0" xfId="0" applyFont="1" applyFill="1" applyAlignment="1">
      <alignment horizontal="center"/>
    </xf>
    <xf numFmtId="0" fontId="0" fillId="4" borderId="1" xfId="0" applyFill="1" applyBorder="1" applyAlignment="1" applyProtection="1">
      <alignment horizontal="left" vertical="center"/>
      <protection locked="0"/>
    </xf>
    <xf numFmtId="0" fontId="8" fillId="3" borderId="0" xfId="0" applyFont="1" applyFill="1" applyAlignment="1" applyProtection="1">
      <alignment horizontal="left" vertical="center" wrapText="1"/>
    </xf>
    <xf numFmtId="0" fontId="11" fillId="3" borderId="6" xfId="1" applyFont="1" applyFill="1" applyBorder="1" applyAlignment="1" applyProtection="1">
      <alignment horizontal="center" vertical="center"/>
    </xf>
    <xf numFmtId="0" fontId="11" fillId="3" borderId="0" xfId="1" applyFont="1" applyFill="1" applyBorder="1" applyAlignment="1" applyProtection="1">
      <alignment horizontal="center" vertical="center"/>
    </xf>
    <xf numFmtId="0" fontId="11" fillId="3" borderId="7" xfId="1" applyFont="1" applyFill="1" applyBorder="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FD9B3"/>
      <color rgb="FF6600FF"/>
      <color rgb="FF0099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K$7" lockText="1" noThreeD="1"/>
</file>

<file path=xl/ctrlProps/ctrlProp2.xml><?xml version="1.0" encoding="utf-8"?>
<formControlPr xmlns="http://schemas.microsoft.com/office/spreadsheetml/2009/9/main" objectType="CheckBox" fmlaLink="$K$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xdr:col>
      <xdr:colOff>1581151</xdr:colOff>
      <xdr:row>0</xdr:row>
      <xdr:rowOff>0</xdr:rowOff>
    </xdr:from>
    <xdr:to>
      <xdr:col>9</xdr:col>
      <xdr:colOff>0</xdr:colOff>
      <xdr:row>9</xdr:row>
      <xdr:rowOff>61782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1" y="0"/>
          <a:ext cx="9753600" cy="17762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0</xdr:colOff>
      <xdr:row>3</xdr:row>
      <xdr:rowOff>180975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47776"/>
        <a:stretch/>
      </xdr:blipFill>
      <xdr:spPr>
        <a:xfrm>
          <a:off x="0" y="0"/>
          <a:ext cx="7924800" cy="7524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209550</xdr:colOff>
          <xdr:row>6</xdr:row>
          <xdr:rowOff>9525</xdr:rowOff>
        </xdr:from>
        <xdr:to>
          <xdr:col>10</xdr:col>
          <xdr:colOff>400050</xdr:colOff>
          <xdr:row>7</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7</xdr:row>
          <xdr:rowOff>9525</xdr:rowOff>
        </xdr:from>
        <xdr:to>
          <xdr:col>10</xdr:col>
          <xdr:colOff>409575</xdr:colOff>
          <xdr:row>8</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libraryservices@phoenixbookcompany.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95F1E-1705-48B8-93B8-19D4989900AD}">
  <sheetPr>
    <pageSetUpPr fitToPage="1"/>
  </sheetPr>
  <dimension ref="A11:N137"/>
  <sheetViews>
    <sheetView showGridLines="0" tabSelected="1" zoomScaleNormal="100" workbookViewId="0">
      <selection activeCell="A11" sqref="A11:M11"/>
    </sheetView>
  </sheetViews>
  <sheetFormatPr defaultRowHeight="15" x14ac:dyDescent="0.25"/>
  <cols>
    <col min="1" max="1" width="14.85546875" style="26" customWidth="1"/>
    <col min="2" max="2" width="30.28515625" style="26" customWidth="1"/>
    <col min="3" max="3" width="42.140625" style="46" bestFit="1" customWidth="1"/>
    <col min="4" max="4" width="41" style="46" bestFit="1" customWidth="1"/>
    <col min="5" max="5" width="21.140625" style="46" customWidth="1"/>
    <col min="6" max="6" width="15.5703125" style="46" customWidth="1"/>
    <col min="7" max="7" width="12.5703125" style="46" hidden="1" customWidth="1"/>
    <col min="8" max="8" width="11.7109375" style="47" customWidth="1"/>
    <col min="9" max="9" width="8.140625" style="29" customWidth="1"/>
    <col min="10" max="10" width="14.85546875" style="59" hidden="1" customWidth="1"/>
    <col min="11" max="11" width="9" style="29" customWidth="1"/>
    <col min="12" max="12" width="9.140625" style="24"/>
    <col min="13" max="13" width="10.42578125" style="30" customWidth="1"/>
    <col min="14" max="14" width="9.140625" style="24"/>
    <col min="15" max="16384" width="9.140625" style="25"/>
  </cols>
  <sheetData>
    <row r="11" spans="1:14" ht="65.25" customHeight="1" x14ac:dyDescent="0.25">
      <c r="A11" s="72" t="s">
        <v>211</v>
      </c>
      <c r="B11" s="72"/>
      <c r="C11" s="73"/>
      <c r="D11" s="73"/>
      <c r="E11" s="73"/>
      <c r="F11" s="73"/>
      <c r="G11" s="73"/>
      <c r="H11" s="73"/>
      <c r="I11" s="73"/>
      <c r="J11" s="73"/>
      <c r="K11" s="73"/>
      <c r="L11" s="73"/>
      <c r="M11" s="73"/>
    </row>
    <row r="12" spans="1:14" x14ac:dyDescent="0.25">
      <c r="C12" s="27" t="str">
        <f>IF(ISBLANK('Your Info'!C12),"",'Your Info'!C12)</f>
        <v/>
      </c>
      <c r="D12" s="27"/>
      <c r="E12" s="28" t="str">
        <f>IF(ISBLANK('Your Info'!C13),"",'Your Info'!C13)</f>
        <v/>
      </c>
      <c r="F12" s="27"/>
      <c r="G12" s="27"/>
      <c r="H12" s="25"/>
      <c r="L12" s="24">
        <f>L137</f>
        <v>0</v>
      </c>
      <c r="M12" s="30">
        <f>M137</f>
        <v>0</v>
      </c>
    </row>
    <row r="13" spans="1:14" s="32" customFormat="1" ht="15.75" x14ac:dyDescent="0.25">
      <c r="A13" s="63" t="s">
        <v>0</v>
      </c>
      <c r="B13" s="63" t="s">
        <v>29</v>
      </c>
      <c r="C13" s="64" t="s">
        <v>1</v>
      </c>
      <c r="D13" s="64"/>
      <c r="E13" s="64" t="s">
        <v>31</v>
      </c>
      <c r="F13" s="64" t="s">
        <v>2</v>
      </c>
      <c r="G13" s="64" t="s">
        <v>3</v>
      </c>
      <c r="H13" s="65" t="s">
        <v>4</v>
      </c>
      <c r="I13" s="66" t="s">
        <v>5</v>
      </c>
      <c r="J13" s="67" t="s">
        <v>6</v>
      </c>
      <c r="K13" s="66" t="s">
        <v>7</v>
      </c>
      <c r="L13" s="68" t="s">
        <v>8</v>
      </c>
      <c r="M13" s="66" t="s">
        <v>9</v>
      </c>
      <c r="N13" s="68" t="s">
        <v>10</v>
      </c>
    </row>
    <row r="14" spans="1:14" s="32" customFormat="1" ht="15.75" x14ac:dyDescent="0.25">
      <c r="A14" s="74" t="s">
        <v>32</v>
      </c>
      <c r="B14" s="75"/>
      <c r="C14" s="75"/>
      <c r="D14" s="75"/>
      <c r="E14" s="75"/>
      <c r="F14" s="75"/>
      <c r="G14" s="75"/>
      <c r="H14" s="75"/>
      <c r="I14" s="75"/>
      <c r="J14" s="75"/>
      <c r="K14" s="75"/>
      <c r="L14" s="75"/>
      <c r="M14" s="75"/>
      <c r="N14" s="76"/>
    </row>
    <row r="15" spans="1:14" s="32" customFormat="1" ht="15.75" x14ac:dyDescent="0.25">
      <c r="A15" s="77"/>
      <c r="B15" s="78"/>
      <c r="C15" s="78"/>
      <c r="D15" s="78"/>
      <c r="E15" s="78"/>
      <c r="F15" s="78"/>
      <c r="G15" s="78"/>
      <c r="H15" s="78"/>
      <c r="I15" s="78"/>
      <c r="J15" s="78"/>
      <c r="K15" s="78"/>
      <c r="L15" s="78"/>
      <c r="M15" s="78"/>
      <c r="N15" s="79"/>
    </row>
    <row r="16" spans="1:14" x14ac:dyDescent="0.25">
      <c r="A16" s="33">
        <v>9780062673091</v>
      </c>
      <c r="B16" s="33" t="s">
        <v>32</v>
      </c>
      <c r="C16" s="31" t="s">
        <v>33</v>
      </c>
      <c r="D16" s="34"/>
      <c r="E16" s="34" t="s">
        <v>34</v>
      </c>
      <c r="F16" s="34" t="s">
        <v>35</v>
      </c>
      <c r="G16" s="34" t="s">
        <v>36</v>
      </c>
      <c r="H16" s="35">
        <v>43270</v>
      </c>
      <c r="I16" s="36">
        <v>5.99</v>
      </c>
      <c r="J16" s="60">
        <v>0.22</v>
      </c>
      <c r="K16" s="36">
        <f>ROUND(I16*(1-J16),2)</f>
        <v>4.67</v>
      </c>
      <c r="L16" s="50"/>
      <c r="M16" s="37">
        <f>L16*K16</f>
        <v>0</v>
      </c>
      <c r="N16" s="38" t="str">
        <f t="shared" ref="N16:N27" si="0">HYPERLINK("https://www.edelweiss.plus/#keywordSearch&amp;q="&amp;A16,"Info Link")</f>
        <v>Info Link</v>
      </c>
    </row>
    <row r="17" spans="1:14" x14ac:dyDescent="0.25">
      <c r="A17" s="33">
        <v>9780062673060</v>
      </c>
      <c r="B17" s="33" t="s">
        <v>32</v>
      </c>
      <c r="C17" s="31" t="s">
        <v>37</v>
      </c>
      <c r="D17" s="34"/>
      <c r="E17" s="34" t="s">
        <v>34</v>
      </c>
      <c r="F17" s="34" t="s">
        <v>35</v>
      </c>
      <c r="G17" s="34" t="s">
        <v>36</v>
      </c>
      <c r="H17" s="35">
        <v>43270</v>
      </c>
      <c r="I17" s="36">
        <v>5.99</v>
      </c>
      <c r="J17" s="60">
        <v>0.22</v>
      </c>
      <c r="K17" s="36">
        <f t="shared" ref="K17:K27" si="1">ROUND(I17*(1-J17),2)</f>
        <v>4.67</v>
      </c>
      <c r="L17" s="50"/>
      <c r="M17" s="37">
        <f t="shared" ref="M17:M75" si="2">L17*K17</f>
        <v>0</v>
      </c>
      <c r="N17" s="38" t="str">
        <f t="shared" si="0"/>
        <v>Info Link</v>
      </c>
    </row>
    <row r="18" spans="1:14" x14ac:dyDescent="0.25">
      <c r="A18" s="33">
        <v>9780062306241</v>
      </c>
      <c r="B18" s="33" t="s">
        <v>32</v>
      </c>
      <c r="C18" s="31" t="s">
        <v>38</v>
      </c>
      <c r="D18" s="34"/>
      <c r="E18" s="34" t="s">
        <v>34</v>
      </c>
      <c r="F18" s="34" t="s">
        <v>39</v>
      </c>
      <c r="G18" s="34" t="s">
        <v>40</v>
      </c>
      <c r="H18" s="35">
        <v>42906</v>
      </c>
      <c r="I18" s="36">
        <v>16.89</v>
      </c>
      <c r="J18" s="60">
        <v>0</v>
      </c>
      <c r="K18" s="36">
        <f t="shared" si="1"/>
        <v>16.89</v>
      </c>
      <c r="L18" s="50"/>
      <c r="M18" s="37">
        <f t="shared" si="2"/>
        <v>0</v>
      </c>
      <c r="N18" s="38" t="str">
        <f t="shared" si="0"/>
        <v>Info Link</v>
      </c>
    </row>
    <row r="19" spans="1:14" x14ac:dyDescent="0.25">
      <c r="A19" s="33">
        <v>9780062306234</v>
      </c>
      <c r="B19" s="33" t="s">
        <v>32</v>
      </c>
      <c r="C19" s="31" t="s">
        <v>38</v>
      </c>
      <c r="D19" s="34"/>
      <c r="E19" s="34" t="s">
        <v>34</v>
      </c>
      <c r="F19" s="34" t="s">
        <v>35</v>
      </c>
      <c r="G19" s="34" t="s">
        <v>36</v>
      </c>
      <c r="H19" s="35">
        <v>42906</v>
      </c>
      <c r="I19" s="36">
        <v>5.99</v>
      </c>
      <c r="J19" s="60">
        <v>0.22</v>
      </c>
      <c r="K19" s="36">
        <f t="shared" si="1"/>
        <v>4.67</v>
      </c>
      <c r="L19" s="50"/>
      <c r="M19" s="37">
        <f t="shared" si="2"/>
        <v>0</v>
      </c>
      <c r="N19" s="38" t="str">
        <f t="shared" si="0"/>
        <v>Info Link</v>
      </c>
    </row>
    <row r="20" spans="1:14" x14ac:dyDescent="0.25">
      <c r="A20" s="33">
        <v>9780062306210</v>
      </c>
      <c r="B20" s="33" t="s">
        <v>32</v>
      </c>
      <c r="C20" s="31" t="s">
        <v>41</v>
      </c>
      <c r="D20" s="34"/>
      <c r="E20" s="34" t="s">
        <v>34</v>
      </c>
      <c r="F20" s="34" t="s">
        <v>39</v>
      </c>
      <c r="G20" s="34" t="s">
        <v>40</v>
      </c>
      <c r="H20" s="35">
        <v>42542</v>
      </c>
      <c r="I20" s="36">
        <v>16.89</v>
      </c>
      <c r="J20" s="60">
        <v>0</v>
      </c>
      <c r="K20" s="36">
        <f t="shared" si="1"/>
        <v>16.89</v>
      </c>
      <c r="L20" s="50"/>
      <c r="M20" s="37">
        <f t="shared" si="2"/>
        <v>0</v>
      </c>
      <c r="N20" s="38" t="str">
        <f t="shared" si="0"/>
        <v>Info Link</v>
      </c>
    </row>
    <row r="21" spans="1:14" x14ac:dyDescent="0.25">
      <c r="A21" s="33">
        <v>9780062306203</v>
      </c>
      <c r="B21" s="33" t="s">
        <v>32</v>
      </c>
      <c r="C21" s="31" t="s">
        <v>41</v>
      </c>
      <c r="D21" s="34"/>
      <c r="E21" s="34" t="s">
        <v>34</v>
      </c>
      <c r="F21" s="34" t="s">
        <v>35</v>
      </c>
      <c r="G21" s="34" t="s">
        <v>36</v>
      </c>
      <c r="H21" s="35">
        <v>42542</v>
      </c>
      <c r="I21" s="36">
        <v>5.99</v>
      </c>
      <c r="J21" s="60">
        <v>0.22</v>
      </c>
      <c r="K21" s="36">
        <f t="shared" si="1"/>
        <v>4.67</v>
      </c>
      <c r="L21" s="50"/>
      <c r="M21" s="37">
        <f t="shared" ref="M21:M27" si="3">L21*K21</f>
        <v>0</v>
      </c>
      <c r="N21" s="38" t="str">
        <f t="shared" si="0"/>
        <v>Info Link</v>
      </c>
    </row>
    <row r="22" spans="1:14" x14ac:dyDescent="0.25">
      <c r="A22" s="33">
        <v>9780062673121</v>
      </c>
      <c r="B22" s="33" t="s">
        <v>32</v>
      </c>
      <c r="C22" s="31" t="s">
        <v>42</v>
      </c>
      <c r="D22" s="34"/>
      <c r="E22" s="34" t="s">
        <v>34</v>
      </c>
      <c r="F22" s="34" t="s">
        <v>35</v>
      </c>
      <c r="G22" s="34" t="s">
        <v>36</v>
      </c>
      <c r="H22" s="35">
        <v>43634</v>
      </c>
      <c r="I22" s="36">
        <v>5.99</v>
      </c>
      <c r="J22" s="60">
        <v>0.22</v>
      </c>
      <c r="K22" s="36">
        <f t="shared" si="1"/>
        <v>4.67</v>
      </c>
      <c r="L22" s="50"/>
      <c r="M22" s="37">
        <f t="shared" si="3"/>
        <v>0</v>
      </c>
      <c r="N22" s="38" t="str">
        <f t="shared" si="0"/>
        <v>Info Link</v>
      </c>
    </row>
    <row r="23" spans="1:14" x14ac:dyDescent="0.25">
      <c r="A23" s="33">
        <v>9780062673169</v>
      </c>
      <c r="B23" s="33" t="s">
        <v>32</v>
      </c>
      <c r="C23" s="31" t="s">
        <v>43</v>
      </c>
      <c r="D23" s="34"/>
      <c r="E23" s="34" t="s">
        <v>34</v>
      </c>
      <c r="F23" s="34" t="s">
        <v>39</v>
      </c>
      <c r="G23" s="34" t="s">
        <v>40</v>
      </c>
      <c r="H23" s="70">
        <v>43753</v>
      </c>
      <c r="I23" s="36">
        <v>16.89</v>
      </c>
      <c r="J23" s="60">
        <v>0</v>
      </c>
      <c r="K23" s="36">
        <f t="shared" si="1"/>
        <v>16.89</v>
      </c>
      <c r="L23" s="50"/>
      <c r="M23" s="37">
        <f t="shared" si="3"/>
        <v>0</v>
      </c>
      <c r="N23" s="38" t="str">
        <f t="shared" si="0"/>
        <v>Info Link</v>
      </c>
    </row>
    <row r="24" spans="1:14" x14ac:dyDescent="0.25">
      <c r="A24" s="33">
        <v>9780062306272</v>
      </c>
      <c r="B24" s="33" t="s">
        <v>32</v>
      </c>
      <c r="C24" s="31" t="s">
        <v>44</v>
      </c>
      <c r="D24" s="34"/>
      <c r="E24" s="34" t="s">
        <v>34</v>
      </c>
      <c r="F24" s="34" t="s">
        <v>39</v>
      </c>
      <c r="G24" s="34" t="s">
        <v>40</v>
      </c>
      <c r="H24" s="35">
        <v>42906</v>
      </c>
      <c r="I24" s="36">
        <v>16.89</v>
      </c>
      <c r="J24" s="60">
        <v>0</v>
      </c>
      <c r="K24" s="36">
        <f t="shared" si="1"/>
        <v>16.89</v>
      </c>
      <c r="L24" s="50"/>
      <c r="M24" s="37">
        <f t="shared" si="3"/>
        <v>0</v>
      </c>
      <c r="N24" s="38" t="str">
        <f t="shared" si="0"/>
        <v>Info Link</v>
      </c>
    </row>
    <row r="25" spans="1:14" x14ac:dyDescent="0.25">
      <c r="A25" s="33">
        <v>9780062306265</v>
      </c>
      <c r="B25" s="33" t="s">
        <v>32</v>
      </c>
      <c r="C25" s="31" t="s">
        <v>44</v>
      </c>
      <c r="D25" s="34"/>
      <c r="E25" s="34" t="s">
        <v>34</v>
      </c>
      <c r="F25" s="34" t="s">
        <v>35</v>
      </c>
      <c r="G25" s="34" t="s">
        <v>36</v>
      </c>
      <c r="H25" s="35">
        <v>42906</v>
      </c>
      <c r="I25" s="36">
        <v>5.99</v>
      </c>
      <c r="J25" s="60">
        <v>0.22</v>
      </c>
      <c r="K25" s="36">
        <f t="shared" si="1"/>
        <v>4.67</v>
      </c>
      <c r="L25" s="50"/>
      <c r="M25" s="37">
        <f t="shared" si="3"/>
        <v>0</v>
      </c>
      <c r="N25" s="38" t="str">
        <f t="shared" si="0"/>
        <v>Info Link</v>
      </c>
    </row>
    <row r="26" spans="1:14" x14ac:dyDescent="0.25">
      <c r="A26" s="33">
        <v>9780062306180</v>
      </c>
      <c r="B26" s="33" t="s">
        <v>32</v>
      </c>
      <c r="C26" s="31" t="s">
        <v>45</v>
      </c>
      <c r="D26" s="34"/>
      <c r="E26" s="34" t="s">
        <v>34</v>
      </c>
      <c r="F26" s="34" t="s">
        <v>39</v>
      </c>
      <c r="G26" s="34" t="s">
        <v>40</v>
      </c>
      <c r="H26" s="35">
        <v>42542</v>
      </c>
      <c r="I26" s="36">
        <v>16.89</v>
      </c>
      <c r="J26" s="60">
        <v>0</v>
      </c>
      <c r="K26" s="36">
        <f t="shared" si="1"/>
        <v>16.89</v>
      </c>
      <c r="L26" s="50"/>
      <c r="M26" s="37">
        <f t="shared" si="3"/>
        <v>0</v>
      </c>
      <c r="N26" s="38" t="str">
        <f t="shared" si="0"/>
        <v>Info Link</v>
      </c>
    </row>
    <row r="27" spans="1:14" x14ac:dyDescent="0.25">
      <c r="A27" s="33">
        <v>9780062306173</v>
      </c>
      <c r="B27" s="33" t="s">
        <v>32</v>
      </c>
      <c r="C27" s="31" t="s">
        <v>45</v>
      </c>
      <c r="D27" s="34"/>
      <c r="E27" s="34" t="s">
        <v>34</v>
      </c>
      <c r="F27" s="34" t="s">
        <v>35</v>
      </c>
      <c r="G27" s="34" t="s">
        <v>36</v>
      </c>
      <c r="H27" s="35">
        <v>42542</v>
      </c>
      <c r="I27" s="36">
        <v>5.99</v>
      </c>
      <c r="J27" s="60">
        <v>0.22</v>
      </c>
      <c r="K27" s="36">
        <f t="shared" si="1"/>
        <v>4.67</v>
      </c>
      <c r="L27" s="50"/>
      <c r="M27" s="37">
        <f t="shared" si="3"/>
        <v>0</v>
      </c>
      <c r="N27" s="38" t="str">
        <f t="shared" si="0"/>
        <v>Info Link</v>
      </c>
    </row>
    <row r="28" spans="1:14" x14ac:dyDescent="0.25">
      <c r="A28" s="74" t="s">
        <v>208</v>
      </c>
      <c r="B28" s="75"/>
      <c r="C28" s="75"/>
      <c r="D28" s="75"/>
      <c r="E28" s="75"/>
      <c r="F28" s="75"/>
      <c r="G28" s="75"/>
      <c r="H28" s="75"/>
      <c r="I28" s="75"/>
      <c r="J28" s="75"/>
      <c r="K28" s="75"/>
      <c r="L28" s="75"/>
      <c r="M28" s="75"/>
      <c r="N28" s="76"/>
    </row>
    <row r="29" spans="1:14" x14ac:dyDescent="0.25">
      <c r="A29" s="77"/>
      <c r="B29" s="78"/>
      <c r="C29" s="78"/>
      <c r="D29" s="78"/>
      <c r="E29" s="78"/>
      <c r="F29" s="78"/>
      <c r="G29" s="78"/>
      <c r="H29" s="78"/>
      <c r="I29" s="78"/>
      <c r="J29" s="78"/>
      <c r="K29" s="78"/>
      <c r="L29" s="78"/>
      <c r="M29" s="78"/>
      <c r="N29" s="79"/>
    </row>
    <row r="30" spans="1:14" s="32" customFormat="1" ht="15.75" x14ac:dyDescent="0.25">
      <c r="A30" s="63" t="s">
        <v>0</v>
      </c>
      <c r="B30" s="63" t="s">
        <v>29</v>
      </c>
      <c r="C30" s="64" t="s">
        <v>1</v>
      </c>
      <c r="D30" s="64"/>
      <c r="E30" s="64" t="s">
        <v>31</v>
      </c>
      <c r="F30" s="64" t="s">
        <v>2</v>
      </c>
      <c r="G30" s="64" t="s">
        <v>3</v>
      </c>
      <c r="H30" s="65" t="s">
        <v>4</v>
      </c>
      <c r="I30" s="66" t="s">
        <v>5</v>
      </c>
      <c r="J30" s="67" t="s">
        <v>6</v>
      </c>
      <c r="K30" s="66" t="s">
        <v>7</v>
      </c>
      <c r="L30" s="68" t="s">
        <v>8</v>
      </c>
      <c r="M30" s="66" t="s">
        <v>9</v>
      </c>
      <c r="N30" s="68" t="s">
        <v>10</v>
      </c>
    </row>
    <row r="31" spans="1:14" x14ac:dyDescent="0.25">
      <c r="A31" s="33">
        <v>9780545301701</v>
      </c>
      <c r="B31" s="33" t="s">
        <v>46</v>
      </c>
      <c r="C31" s="31" t="s">
        <v>47</v>
      </c>
      <c r="D31" s="34"/>
      <c r="E31" s="34" t="s">
        <v>48</v>
      </c>
      <c r="F31" s="34" t="s">
        <v>35</v>
      </c>
      <c r="G31" s="34" t="s">
        <v>49</v>
      </c>
      <c r="H31" s="35">
        <v>42549</v>
      </c>
      <c r="I31" s="36">
        <v>3.99</v>
      </c>
      <c r="J31" s="60">
        <v>0.22</v>
      </c>
      <c r="K31" s="36">
        <f t="shared" ref="K31:K40" si="4">ROUND(I31*(1-J31),2)</f>
        <v>3.11</v>
      </c>
      <c r="L31" s="50"/>
      <c r="M31" s="37">
        <f t="shared" si="2"/>
        <v>0</v>
      </c>
      <c r="N31" s="38" t="str">
        <f t="shared" ref="N31:N40" si="5">HYPERLINK("https://www.edelweiss.plus/#keywordSearch&amp;q="&amp;A31,"Info Link")</f>
        <v>Info Link</v>
      </c>
    </row>
    <row r="32" spans="1:14" x14ac:dyDescent="0.25">
      <c r="A32" s="33">
        <v>9780545160759</v>
      </c>
      <c r="B32" s="33" t="s">
        <v>46</v>
      </c>
      <c r="C32" s="31" t="s">
        <v>50</v>
      </c>
      <c r="D32" s="34"/>
      <c r="E32" s="34" t="s">
        <v>48</v>
      </c>
      <c r="F32" s="34" t="s">
        <v>35</v>
      </c>
      <c r="G32" s="34" t="s">
        <v>49</v>
      </c>
      <c r="H32" s="35">
        <v>42374</v>
      </c>
      <c r="I32" s="36">
        <v>3.99</v>
      </c>
      <c r="J32" s="60">
        <v>0.22</v>
      </c>
      <c r="K32" s="36">
        <f t="shared" si="4"/>
        <v>3.11</v>
      </c>
      <c r="L32" s="50"/>
      <c r="M32" s="37">
        <f t="shared" si="2"/>
        <v>0</v>
      </c>
      <c r="N32" s="38" t="str">
        <f t="shared" si="5"/>
        <v>Info Link</v>
      </c>
    </row>
    <row r="33" spans="1:14" x14ac:dyDescent="0.25">
      <c r="A33" s="33">
        <v>9780545301718</v>
      </c>
      <c r="B33" s="33" t="s">
        <v>46</v>
      </c>
      <c r="C33" s="31" t="s">
        <v>51</v>
      </c>
      <c r="D33" s="34"/>
      <c r="E33" s="34" t="s">
        <v>48</v>
      </c>
      <c r="F33" s="34" t="s">
        <v>35</v>
      </c>
      <c r="G33" s="34" t="s">
        <v>49</v>
      </c>
      <c r="H33" s="35">
        <v>42549</v>
      </c>
      <c r="I33" s="36">
        <v>3.99</v>
      </c>
      <c r="J33" s="60">
        <v>0.22</v>
      </c>
      <c r="K33" s="36">
        <f t="shared" si="4"/>
        <v>3.11</v>
      </c>
      <c r="L33" s="50"/>
      <c r="M33" s="37">
        <f t="shared" si="2"/>
        <v>0</v>
      </c>
      <c r="N33" s="38" t="str">
        <f t="shared" si="5"/>
        <v>Info Link</v>
      </c>
    </row>
    <row r="34" spans="1:14" x14ac:dyDescent="0.25">
      <c r="A34" s="33">
        <v>9780545175715</v>
      </c>
      <c r="B34" s="33" t="s">
        <v>46</v>
      </c>
      <c r="C34" s="31" t="s">
        <v>52</v>
      </c>
      <c r="D34" s="34"/>
      <c r="E34" s="34" t="s">
        <v>48</v>
      </c>
      <c r="F34" s="34" t="s">
        <v>35</v>
      </c>
      <c r="G34" s="34" t="s">
        <v>49</v>
      </c>
      <c r="H34" s="35">
        <v>42374</v>
      </c>
      <c r="I34" s="36">
        <v>3.99</v>
      </c>
      <c r="J34" s="60">
        <v>0.22</v>
      </c>
      <c r="K34" s="36">
        <f t="shared" si="4"/>
        <v>3.11</v>
      </c>
      <c r="L34" s="50"/>
      <c r="M34" s="37">
        <f t="shared" si="2"/>
        <v>0</v>
      </c>
      <c r="N34" s="38" t="str">
        <f t="shared" si="5"/>
        <v>Info Link</v>
      </c>
    </row>
    <row r="35" spans="1:14" x14ac:dyDescent="0.25">
      <c r="A35" s="33">
        <v>9780545175722</v>
      </c>
      <c r="B35" s="33" t="s">
        <v>46</v>
      </c>
      <c r="C35" s="31" t="s">
        <v>53</v>
      </c>
      <c r="D35" s="34"/>
      <c r="E35" s="34" t="s">
        <v>48</v>
      </c>
      <c r="F35" s="34" t="s">
        <v>35</v>
      </c>
      <c r="G35" s="34" t="s">
        <v>49</v>
      </c>
      <c r="H35" s="35">
        <v>42367</v>
      </c>
      <c r="I35" s="36">
        <v>3.99</v>
      </c>
      <c r="J35" s="60">
        <v>0.22</v>
      </c>
      <c r="K35" s="36">
        <f t="shared" si="4"/>
        <v>3.11</v>
      </c>
      <c r="L35" s="50"/>
      <c r="M35" s="37">
        <f t="shared" si="2"/>
        <v>0</v>
      </c>
      <c r="N35" s="38" t="str">
        <f t="shared" si="5"/>
        <v>Info Link</v>
      </c>
    </row>
    <row r="36" spans="1:14" x14ac:dyDescent="0.25">
      <c r="A36" s="33">
        <v>9780545301725</v>
      </c>
      <c r="B36" s="33" t="s">
        <v>46</v>
      </c>
      <c r="C36" s="31" t="s">
        <v>54</v>
      </c>
      <c r="D36" s="34"/>
      <c r="E36" s="34" t="s">
        <v>48</v>
      </c>
      <c r="F36" s="34" t="s">
        <v>35</v>
      </c>
      <c r="G36" s="34" t="s">
        <v>49</v>
      </c>
      <c r="H36" s="35">
        <v>42549</v>
      </c>
      <c r="I36" s="36">
        <v>3.99</v>
      </c>
      <c r="J36" s="60">
        <v>0.22</v>
      </c>
      <c r="K36" s="36">
        <f t="shared" si="4"/>
        <v>3.11</v>
      </c>
      <c r="L36" s="50"/>
      <c r="M36" s="37">
        <f t="shared" si="2"/>
        <v>0</v>
      </c>
      <c r="N36" s="38" t="str">
        <f t="shared" si="5"/>
        <v>Info Link</v>
      </c>
    </row>
    <row r="37" spans="1:14" x14ac:dyDescent="0.25">
      <c r="A37" s="33">
        <v>9780545175739</v>
      </c>
      <c r="B37" s="33" t="s">
        <v>46</v>
      </c>
      <c r="C37" s="31" t="s">
        <v>55</v>
      </c>
      <c r="D37" s="34"/>
      <c r="E37" s="34" t="s">
        <v>48</v>
      </c>
      <c r="F37" s="34" t="s">
        <v>35</v>
      </c>
      <c r="G37" s="34" t="s">
        <v>49</v>
      </c>
      <c r="H37" s="35">
        <v>42374</v>
      </c>
      <c r="I37" s="36">
        <v>3.99</v>
      </c>
      <c r="J37" s="60">
        <v>0.22</v>
      </c>
      <c r="K37" s="36">
        <f t="shared" si="4"/>
        <v>3.11</v>
      </c>
      <c r="L37" s="50"/>
      <c r="M37" s="37">
        <f t="shared" si="2"/>
        <v>0</v>
      </c>
      <c r="N37" s="38" t="str">
        <f t="shared" si="5"/>
        <v>Info Link</v>
      </c>
    </row>
    <row r="38" spans="1:14" x14ac:dyDescent="0.25">
      <c r="A38" s="33">
        <v>9780545301732</v>
      </c>
      <c r="B38" s="33" t="s">
        <v>46</v>
      </c>
      <c r="C38" s="31" t="s">
        <v>56</v>
      </c>
      <c r="D38" s="34"/>
      <c r="E38" s="34" t="s">
        <v>48</v>
      </c>
      <c r="F38" s="34" t="s">
        <v>35</v>
      </c>
      <c r="G38" s="34" t="s">
        <v>49</v>
      </c>
      <c r="H38" s="35">
        <v>42549</v>
      </c>
      <c r="I38" s="36">
        <v>3.99</v>
      </c>
      <c r="J38" s="60">
        <v>0.22</v>
      </c>
      <c r="K38" s="36">
        <f t="shared" si="4"/>
        <v>3.11</v>
      </c>
      <c r="L38" s="50"/>
      <c r="M38" s="37">
        <f t="shared" si="2"/>
        <v>0</v>
      </c>
      <c r="N38" s="38" t="str">
        <f t="shared" si="5"/>
        <v>Info Link</v>
      </c>
    </row>
    <row r="39" spans="1:14" x14ac:dyDescent="0.25">
      <c r="A39" s="33">
        <v>9781338206777</v>
      </c>
      <c r="B39" s="33" t="s">
        <v>46</v>
      </c>
      <c r="C39" s="31" t="s">
        <v>57</v>
      </c>
      <c r="D39" s="34"/>
      <c r="E39" s="34" t="s">
        <v>48</v>
      </c>
      <c r="F39" s="34" t="s">
        <v>58</v>
      </c>
      <c r="G39" s="34" t="s">
        <v>49</v>
      </c>
      <c r="H39" s="35">
        <v>43158</v>
      </c>
      <c r="I39" s="36">
        <v>9.99</v>
      </c>
      <c r="J39" s="60">
        <v>0.22</v>
      </c>
      <c r="K39" s="36">
        <f t="shared" si="4"/>
        <v>7.79</v>
      </c>
      <c r="L39" s="50"/>
      <c r="M39" s="37">
        <f t="shared" si="2"/>
        <v>0</v>
      </c>
      <c r="N39" s="38" t="str">
        <f t="shared" si="5"/>
        <v>Info Link</v>
      </c>
    </row>
    <row r="40" spans="1:14" x14ac:dyDescent="0.25">
      <c r="A40" s="33">
        <v>9781338535563</v>
      </c>
      <c r="B40" s="33" t="s">
        <v>46</v>
      </c>
      <c r="C40" s="31" t="s">
        <v>59</v>
      </c>
      <c r="D40" s="34"/>
      <c r="E40" s="34" t="s">
        <v>48</v>
      </c>
      <c r="F40" s="34" t="s">
        <v>58</v>
      </c>
      <c r="G40" s="34" t="s">
        <v>49</v>
      </c>
      <c r="H40" s="70">
        <v>43753</v>
      </c>
      <c r="I40" s="36">
        <v>9.99</v>
      </c>
      <c r="J40" s="60">
        <v>0.22</v>
      </c>
      <c r="K40" s="36">
        <f t="shared" si="4"/>
        <v>7.79</v>
      </c>
      <c r="L40" s="50"/>
      <c r="M40" s="37">
        <f t="shared" si="2"/>
        <v>0</v>
      </c>
      <c r="N40" s="38" t="str">
        <f t="shared" si="5"/>
        <v>Info Link</v>
      </c>
    </row>
    <row r="41" spans="1:14" x14ac:dyDescent="0.25">
      <c r="A41" s="74" t="s">
        <v>209</v>
      </c>
      <c r="B41" s="75"/>
      <c r="C41" s="75"/>
      <c r="D41" s="75"/>
      <c r="E41" s="75"/>
      <c r="F41" s="75"/>
      <c r="G41" s="75"/>
      <c r="H41" s="75"/>
      <c r="I41" s="75"/>
      <c r="J41" s="75"/>
      <c r="K41" s="75"/>
      <c r="L41" s="75"/>
      <c r="M41" s="75"/>
      <c r="N41" s="76"/>
    </row>
    <row r="42" spans="1:14" x14ac:dyDescent="0.25">
      <c r="A42" s="77"/>
      <c r="B42" s="78"/>
      <c r="C42" s="78"/>
      <c r="D42" s="78"/>
      <c r="E42" s="78"/>
      <c r="F42" s="78"/>
      <c r="G42" s="78"/>
      <c r="H42" s="78"/>
      <c r="I42" s="78"/>
      <c r="J42" s="78"/>
      <c r="K42" s="78"/>
      <c r="L42" s="78"/>
      <c r="M42" s="78"/>
      <c r="N42" s="79"/>
    </row>
    <row r="43" spans="1:14" s="32" customFormat="1" ht="15.75" x14ac:dyDescent="0.25">
      <c r="A43" s="63" t="s">
        <v>0</v>
      </c>
      <c r="B43" s="63" t="s">
        <v>29</v>
      </c>
      <c r="C43" s="64" t="s">
        <v>1</v>
      </c>
      <c r="D43" s="64"/>
      <c r="E43" s="64" t="s">
        <v>31</v>
      </c>
      <c r="F43" s="64" t="s">
        <v>2</v>
      </c>
      <c r="G43" s="64" t="s">
        <v>3</v>
      </c>
      <c r="H43" s="65" t="s">
        <v>4</v>
      </c>
      <c r="I43" s="66" t="s">
        <v>5</v>
      </c>
      <c r="J43" s="67" t="s">
        <v>6</v>
      </c>
      <c r="K43" s="66" t="s">
        <v>7</v>
      </c>
      <c r="L43" s="68" t="s">
        <v>8</v>
      </c>
      <c r="M43" s="66" t="s">
        <v>9</v>
      </c>
      <c r="N43" s="68" t="s">
        <v>10</v>
      </c>
    </row>
    <row r="44" spans="1:14" x14ac:dyDescent="0.25">
      <c r="A44" s="33">
        <v>9780545206945</v>
      </c>
      <c r="B44" s="33" t="s">
        <v>60</v>
      </c>
      <c r="C44" s="31" t="s">
        <v>61</v>
      </c>
      <c r="D44" s="34"/>
      <c r="E44" s="34" t="s">
        <v>62</v>
      </c>
      <c r="F44" s="34" t="s">
        <v>35</v>
      </c>
      <c r="G44" s="34" t="s">
        <v>63</v>
      </c>
      <c r="H44" s="35">
        <v>40330</v>
      </c>
      <c r="I44" s="36">
        <v>4.99</v>
      </c>
      <c r="J44" s="60">
        <v>0.22</v>
      </c>
      <c r="K44" s="36">
        <f t="shared" ref="K44:K73" si="6">ROUND(I44*(1-J44),2)</f>
        <v>3.89</v>
      </c>
      <c r="L44" s="50"/>
      <c r="M44" s="37">
        <f t="shared" si="2"/>
        <v>0</v>
      </c>
      <c r="N44" s="38" t="str">
        <f t="shared" ref="N44:N75" si="7">HYPERLINK("https://www.edelweiss.plus/#keywordSearch&amp;q="&amp;A44,"Info Link")</f>
        <v>Info Link</v>
      </c>
    </row>
    <row r="45" spans="1:14" x14ac:dyDescent="0.25">
      <c r="A45" s="33">
        <v>9780545206952</v>
      </c>
      <c r="B45" s="33" t="s">
        <v>64</v>
      </c>
      <c r="C45" s="31" t="s">
        <v>65</v>
      </c>
      <c r="D45" s="34"/>
      <c r="E45" s="34" t="s">
        <v>62</v>
      </c>
      <c r="F45" s="34" t="s">
        <v>35</v>
      </c>
      <c r="G45" s="34" t="s">
        <v>63</v>
      </c>
      <c r="H45" s="35">
        <v>40422</v>
      </c>
      <c r="I45" s="36">
        <v>4.99</v>
      </c>
      <c r="J45" s="60">
        <v>0.22</v>
      </c>
      <c r="K45" s="36">
        <f t="shared" si="6"/>
        <v>3.89</v>
      </c>
      <c r="L45" s="50"/>
      <c r="M45" s="37">
        <f t="shared" si="2"/>
        <v>0</v>
      </c>
      <c r="N45" s="38" t="str">
        <f t="shared" si="7"/>
        <v>Info Link</v>
      </c>
    </row>
    <row r="46" spans="1:14" x14ac:dyDescent="0.25">
      <c r="A46" s="33">
        <v>9780545206969</v>
      </c>
      <c r="B46" s="33" t="s">
        <v>66</v>
      </c>
      <c r="C46" s="31" t="s">
        <v>67</v>
      </c>
      <c r="D46" s="34"/>
      <c r="E46" s="34" t="s">
        <v>62</v>
      </c>
      <c r="F46" s="34" t="s">
        <v>35</v>
      </c>
      <c r="G46" s="34" t="s">
        <v>63</v>
      </c>
      <c r="H46" s="35">
        <v>40603</v>
      </c>
      <c r="I46" s="36">
        <v>5.99</v>
      </c>
      <c r="J46" s="60">
        <v>0.22</v>
      </c>
      <c r="K46" s="36">
        <f t="shared" si="6"/>
        <v>4.67</v>
      </c>
      <c r="L46" s="50"/>
      <c r="M46" s="37">
        <f t="shared" si="2"/>
        <v>0</v>
      </c>
      <c r="N46" s="38" t="str">
        <f t="shared" si="7"/>
        <v>Info Link</v>
      </c>
    </row>
    <row r="47" spans="1:14" x14ac:dyDescent="0.25">
      <c r="A47" s="33">
        <v>9780545206983</v>
      </c>
      <c r="B47" s="33" t="s">
        <v>68</v>
      </c>
      <c r="C47" s="31" t="s">
        <v>69</v>
      </c>
      <c r="D47" s="34"/>
      <c r="E47" s="34" t="s">
        <v>62</v>
      </c>
      <c r="F47" s="34" t="s">
        <v>35</v>
      </c>
      <c r="G47" s="34" t="s">
        <v>63</v>
      </c>
      <c r="H47" s="35">
        <v>40817</v>
      </c>
      <c r="I47" s="36">
        <v>4.99</v>
      </c>
      <c r="J47" s="60">
        <v>0.22</v>
      </c>
      <c r="K47" s="36">
        <f t="shared" si="6"/>
        <v>3.89</v>
      </c>
      <c r="L47" s="50"/>
      <c r="M47" s="37">
        <f t="shared" si="2"/>
        <v>0</v>
      </c>
      <c r="N47" s="38" t="str">
        <f t="shared" si="7"/>
        <v>Info Link</v>
      </c>
    </row>
    <row r="48" spans="1:14" x14ac:dyDescent="0.25">
      <c r="A48" s="33">
        <v>9780545206990</v>
      </c>
      <c r="B48" s="33" t="s">
        <v>70</v>
      </c>
      <c r="C48" s="31" t="s">
        <v>71</v>
      </c>
      <c r="D48" s="34"/>
      <c r="E48" s="34" t="s">
        <v>62</v>
      </c>
      <c r="F48" s="34" t="s">
        <v>35</v>
      </c>
      <c r="G48" s="34" t="s">
        <v>63</v>
      </c>
      <c r="H48" s="35">
        <v>40969</v>
      </c>
      <c r="I48" s="36">
        <v>4.99</v>
      </c>
      <c r="J48" s="60">
        <v>0.22</v>
      </c>
      <c r="K48" s="36">
        <f t="shared" si="6"/>
        <v>3.89</v>
      </c>
      <c r="L48" s="50"/>
      <c r="M48" s="37">
        <f t="shared" si="2"/>
        <v>0</v>
      </c>
      <c r="N48" s="38" t="str">
        <f t="shared" si="7"/>
        <v>Info Link</v>
      </c>
    </row>
    <row r="49" spans="1:14" x14ac:dyDescent="0.25">
      <c r="A49" s="33">
        <v>9780545207003</v>
      </c>
      <c r="B49" s="33" t="s">
        <v>72</v>
      </c>
      <c r="C49" s="31" t="s">
        <v>73</v>
      </c>
      <c r="D49" s="34"/>
      <c r="E49" s="34" t="s">
        <v>62</v>
      </c>
      <c r="F49" s="34" t="s">
        <v>35</v>
      </c>
      <c r="G49" s="34" t="s">
        <v>63</v>
      </c>
      <c r="H49" s="35">
        <v>41091</v>
      </c>
      <c r="I49" s="36">
        <v>5.99</v>
      </c>
      <c r="J49" s="60">
        <v>0.22</v>
      </c>
      <c r="K49" s="36">
        <f t="shared" si="6"/>
        <v>4.67</v>
      </c>
      <c r="L49" s="50"/>
      <c r="M49" s="37">
        <f t="shared" si="2"/>
        <v>0</v>
      </c>
      <c r="N49" s="38" t="str">
        <f t="shared" si="7"/>
        <v>Info Link</v>
      </c>
    </row>
    <row r="50" spans="1:14" x14ac:dyDescent="0.25">
      <c r="A50" s="33">
        <v>9780545459365</v>
      </c>
      <c r="B50" s="33" t="s">
        <v>74</v>
      </c>
      <c r="C50" s="31" t="s">
        <v>75</v>
      </c>
      <c r="D50" s="34"/>
      <c r="E50" s="34" t="s">
        <v>62</v>
      </c>
      <c r="F50" s="34" t="s">
        <v>35</v>
      </c>
      <c r="G50" s="34" t="s">
        <v>63</v>
      </c>
      <c r="H50" s="35">
        <v>41306</v>
      </c>
      <c r="I50" s="36">
        <v>4.99</v>
      </c>
      <c r="J50" s="60">
        <v>0.22</v>
      </c>
      <c r="K50" s="36">
        <f t="shared" si="6"/>
        <v>3.89</v>
      </c>
      <c r="L50" s="50"/>
      <c r="M50" s="37">
        <f t="shared" si="2"/>
        <v>0</v>
      </c>
      <c r="N50" s="38" t="str">
        <f t="shared" si="7"/>
        <v>Info Link</v>
      </c>
    </row>
    <row r="51" spans="1:14" x14ac:dyDescent="0.25">
      <c r="A51" s="33">
        <v>9780545459372</v>
      </c>
      <c r="B51" s="33" t="s">
        <v>76</v>
      </c>
      <c r="C51" s="31" t="s">
        <v>77</v>
      </c>
      <c r="D51" s="34"/>
      <c r="E51" s="34" t="s">
        <v>62</v>
      </c>
      <c r="F51" s="34" t="s">
        <v>35</v>
      </c>
      <c r="G51" s="34" t="s">
        <v>63</v>
      </c>
      <c r="H51" s="35">
        <v>41513</v>
      </c>
      <c r="I51" s="36">
        <v>4.99</v>
      </c>
      <c r="J51" s="60">
        <v>0.22</v>
      </c>
      <c r="K51" s="36">
        <f t="shared" si="6"/>
        <v>3.89</v>
      </c>
      <c r="L51" s="50"/>
      <c r="M51" s="37">
        <f t="shared" si="2"/>
        <v>0</v>
      </c>
      <c r="N51" s="38" t="str">
        <f t="shared" si="7"/>
        <v>Info Link</v>
      </c>
    </row>
    <row r="52" spans="1:14" x14ac:dyDescent="0.25">
      <c r="A52" s="33">
        <v>9780545459389</v>
      </c>
      <c r="B52" s="33" t="s">
        <v>78</v>
      </c>
      <c r="C52" s="31" t="s">
        <v>79</v>
      </c>
      <c r="D52" s="34"/>
      <c r="E52" s="34" t="s">
        <v>62</v>
      </c>
      <c r="F52" s="34" t="s">
        <v>35</v>
      </c>
      <c r="G52" s="34" t="s">
        <v>63</v>
      </c>
      <c r="H52" s="35">
        <v>41695</v>
      </c>
      <c r="I52" s="36">
        <v>5.99</v>
      </c>
      <c r="J52" s="60">
        <v>0.22</v>
      </c>
      <c r="K52" s="36">
        <f t="shared" si="6"/>
        <v>4.67</v>
      </c>
      <c r="L52" s="50"/>
      <c r="M52" s="37">
        <f t="shared" si="2"/>
        <v>0</v>
      </c>
      <c r="N52" s="38" t="str">
        <f t="shared" si="7"/>
        <v>Info Link</v>
      </c>
    </row>
    <row r="53" spans="1:14" x14ac:dyDescent="0.25">
      <c r="A53" s="33">
        <v>9780545459396</v>
      </c>
      <c r="B53" s="33" t="s">
        <v>80</v>
      </c>
      <c r="C53" s="31" t="s">
        <v>81</v>
      </c>
      <c r="D53" s="34"/>
      <c r="E53" s="34" t="s">
        <v>62</v>
      </c>
      <c r="F53" s="34" t="s">
        <v>35</v>
      </c>
      <c r="G53" s="34" t="s">
        <v>63</v>
      </c>
      <c r="H53" s="35">
        <v>41877</v>
      </c>
      <c r="I53" s="36">
        <v>4.99</v>
      </c>
      <c r="J53" s="60">
        <v>0.22</v>
      </c>
      <c r="K53" s="36">
        <f t="shared" si="6"/>
        <v>3.89</v>
      </c>
      <c r="L53" s="50"/>
      <c r="M53" s="37">
        <f t="shared" si="2"/>
        <v>0</v>
      </c>
      <c r="N53" s="38" t="str">
        <f t="shared" si="7"/>
        <v>Info Link</v>
      </c>
    </row>
    <row r="54" spans="1:14" x14ac:dyDescent="0.25">
      <c r="A54" s="33">
        <v>9780545658461</v>
      </c>
      <c r="B54" s="33" t="s">
        <v>82</v>
      </c>
      <c r="C54" s="31" t="s">
        <v>83</v>
      </c>
      <c r="D54" s="34"/>
      <c r="E54" s="34" t="s">
        <v>62</v>
      </c>
      <c r="F54" s="34" t="s">
        <v>35</v>
      </c>
      <c r="G54" s="34" t="s">
        <v>63</v>
      </c>
      <c r="H54" s="35">
        <v>42059</v>
      </c>
      <c r="I54" s="36">
        <v>5.99</v>
      </c>
      <c r="J54" s="60">
        <v>0.22</v>
      </c>
      <c r="K54" s="36">
        <f t="shared" si="6"/>
        <v>4.67</v>
      </c>
      <c r="L54" s="50"/>
      <c r="M54" s="37">
        <f t="shared" si="2"/>
        <v>0</v>
      </c>
      <c r="N54" s="38" t="str">
        <f t="shared" si="7"/>
        <v>Info Link</v>
      </c>
    </row>
    <row r="55" spans="1:14" x14ac:dyDescent="0.25">
      <c r="A55" s="33">
        <v>9780545852326</v>
      </c>
      <c r="B55" s="33" t="s">
        <v>84</v>
      </c>
      <c r="C55" s="31" t="s">
        <v>85</v>
      </c>
      <c r="D55" s="34"/>
      <c r="E55" s="34" t="s">
        <v>62</v>
      </c>
      <c r="F55" s="34" t="s">
        <v>39</v>
      </c>
      <c r="G55" s="34" t="s">
        <v>86</v>
      </c>
      <c r="H55" s="35">
        <v>42241</v>
      </c>
      <c r="I55" s="36">
        <v>16.989999999999998</v>
      </c>
      <c r="J55" s="60">
        <v>0</v>
      </c>
      <c r="K55" s="36">
        <f t="shared" si="6"/>
        <v>16.989999999999998</v>
      </c>
      <c r="L55" s="50"/>
      <c r="M55" s="37">
        <f t="shared" si="2"/>
        <v>0</v>
      </c>
      <c r="N55" s="38" t="str">
        <f t="shared" si="7"/>
        <v>Info Link</v>
      </c>
    </row>
    <row r="56" spans="1:14" x14ac:dyDescent="0.25">
      <c r="A56" s="33">
        <v>9780545658485</v>
      </c>
      <c r="B56" s="33" t="s">
        <v>84</v>
      </c>
      <c r="C56" s="31" t="s">
        <v>85</v>
      </c>
      <c r="D56" s="34"/>
      <c r="E56" s="34" t="s">
        <v>62</v>
      </c>
      <c r="F56" s="34" t="s">
        <v>35</v>
      </c>
      <c r="G56" s="34" t="s">
        <v>63</v>
      </c>
      <c r="H56" s="35">
        <v>42241</v>
      </c>
      <c r="I56" s="36">
        <v>4.99</v>
      </c>
      <c r="J56" s="60">
        <v>0.22</v>
      </c>
      <c r="K56" s="36">
        <f t="shared" si="6"/>
        <v>3.89</v>
      </c>
      <c r="L56" s="50"/>
      <c r="M56" s="37">
        <f t="shared" si="2"/>
        <v>0</v>
      </c>
      <c r="N56" s="38" t="str">
        <f t="shared" si="7"/>
        <v>Info Link</v>
      </c>
    </row>
    <row r="57" spans="1:14" x14ac:dyDescent="0.25">
      <c r="A57" s="33">
        <v>9780545868600</v>
      </c>
      <c r="B57" s="33" t="s">
        <v>87</v>
      </c>
      <c r="C57" s="31" t="s">
        <v>88</v>
      </c>
      <c r="D57" s="34"/>
      <c r="E57" s="34" t="s">
        <v>62</v>
      </c>
      <c r="F57" s="34" t="s">
        <v>39</v>
      </c>
      <c r="G57" s="34" t="s">
        <v>86</v>
      </c>
      <c r="H57" s="35">
        <v>42423</v>
      </c>
      <c r="I57" s="36">
        <v>16.989999999999998</v>
      </c>
      <c r="J57" s="60">
        <v>0</v>
      </c>
      <c r="K57" s="36">
        <f t="shared" si="6"/>
        <v>16.989999999999998</v>
      </c>
      <c r="L57" s="50"/>
      <c r="M57" s="37">
        <f t="shared" si="2"/>
        <v>0</v>
      </c>
      <c r="N57" s="38" t="str">
        <f t="shared" si="7"/>
        <v>Info Link</v>
      </c>
    </row>
    <row r="58" spans="1:14" x14ac:dyDescent="0.25">
      <c r="A58" s="33">
        <v>9780545658508</v>
      </c>
      <c r="B58" s="33" t="s">
        <v>87</v>
      </c>
      <c r="C58" s="31" t="s">
        <v>88</v>
      </c>
      <c r="D58" s="34"/>
      <c r="E58" s="34" t="s">
        <v>62</v>
      </c>
      <c r="F58" s="34" t="s">
        <v>35</v>
      </c>
      <c r="G58" s="34" t="s">
        <v>63</v>
      </c>
      <c r="H58" s="35">
        <v>42423</v>
      </c>
      <c r="I58" s="36">
        <v>4.99</v>
      </c>
      <c r="J58" s="60">
        <v>0.22</v>
      </c>
      <c r="K58" s="36">
        <f t="shared" si="6"/>
        <v>3.89</v>
      </c>
      <c r="L58" s="50"/>
      <c r="M58" s="37">
        <f t="shared" si="2"/>
        <v>0</v>
      </c>
      <c r="N58" s="38" t="str">
        <f t="shared" si="7"/>
        <v>Info Link</v>
      </c>
    </row>
    <row r="59" spans="1:14" x14ac:dyDescent="0.25">
      <c r="A59" s="33">
        <v>9780545950060</v>
      </c>
      <c r="B59" s="33" t="s">
        <v>89</v>
      </c>
      <c r="C59" s="31" t="s">
        <v>90</v>
      </c>
      <c r="D59" s="34"/>
      <c r="E59" s="34" t="s">
        <v>62</v>
      </c>
      <c r="F59" s="34" t="s">
        <v>39</v>
      </c>
      <c r="G59" s="34" t="s">
        <v>86</v>
      </c>
      <c r="H59" s="35">
        <v>42612</v>
      </c>
      <c r="I59" s="36">
        <v>16.989999999999998</v>
      </c>
      <c r="J59" s="60">
        <v>0</v>
      </c>
      <c r="K59" s="36">
        <f t="shared" si="6"/>
        <v>16.989999999999998</v>
      </c>
      <c r="L59" s="50"/>
      <c r="M59" s="37">
        <f t="shared" si="2"/>
        <v>0</v>
      </c>
      <c r="N59" s="38" t="str">
        <f t="shared" si="7"/>
        <v>Info Link</v>
      </c>
    </row>
    <row r="60" spans="1:14" x14ac:dyDescent="0.25">
      <c r="A60" s="33">
        <v>9780545658522</v>
      </c>
      <c r="B60" s="33" t="s">
        <v>89</v>
      </c>
      <c r="C60" s="31" t="s">
        <v>90</v>
      </c>
      <c r="D60" s="34"/>
      <c r="E60" s="34" t="s">
        <v>62</v>
      </c>
      <c r="F60" s="34" t="s">
        <v>35</v>
      </c>
      <c r="G60" s="34" t="s">
        <v>63</v>
      </c>
      <c r="H60" s="35">
        <v>42612</v>
      </c>
      <c r="I60" s="36">
        <v>4.99</v>
      </c>
      <c r="J60" s="60">
        <v>0.22</v>
      </c>
      <c r="K60" s="36">
        <f t="shared" si="6"/>
        <v>3.89</v>
      </c>
      <c r="L60" s="50"/>
      <c r="M60" s="37">
        <f t="shared" si="2"/>
        <v>0</v>
      </c>
      <c r="N60" s="38" t="str">
        <f t="shared" si="7"/>
        <v>Info Link</v>
      </c>
    </row>
    <row r="61" spans="1:14" x14ac:dyDescent="0.25">
      <c r="A61" s="33">
        <v>9780545919746</v>
      </c>
      <c r="B61" s="33" t="s">
        <v>91</v>
      </c>
      <c r="C61" s="31" t="s">
        <v>92</v>
      </c>
      <c r="D61" s="34"/>
      <c r="E61" s="34" t="s">
        <v>62</v>
      </c>
      <c r="F61" s="34" t="s">
        <v>39</v>
      </c>
      <c r="G61" s="34" t="s">
        <v>86</v>
      </c>
      <c r="H61" s="35">
        <v>42976</v>
      </c>
      <c r="I61" s="36">
        <v>16.989999999999998</v>
      </c>
      <c r="J61" s="60">
        <v>0</v>
      </c>
      <c r="K61" s="36">
        <f t="shared" si="6"/>
        <v>16.989999999999998</v>
      </c>
      <c r="L61" s="50"/>
      <c r="M61" s="37">
        <f t="shared" si="2"/>
        <v>0</v>
      </c>
      <c r="N61" s="38" t="str">
        <f t="shared" si="7"/>
        <v>Info Link</v>
      </c>
    </row>
    <row r="62" spans="1:14" x14ac:dyDescent="0.25">
      <c r="A62" s="33">
        <v>9780545919739</v>
      </c>
      <c r="B62" s="33" t="s">
        <v>91</v>
      </c>
      <c r="C62" s="31" t="s">
        <v>92</v>
      </c>
      <c r="D62" s="34"/>
      <c r="E62" s="34" t="s">
        <v>62</v>
      </c>
      <c r="F62" s="34" t="s">
        <v>35</v>
      </c>
      <c r="G62" s="34" t="s">
        <v>63</v>
      </c>
      <c r="H62" s="35">
        <v>42976</v>
      </c>
      <c r="I62" s="36">
        <v>4.99</v>
      </c>
      <c r="J62" s="60">
        <v>0.22</v>
      </c>
      <c r="K62" s="36">
        <f t="shared" si="6"/>
        <v>3.89</v>
      </c>
      <c r="L62" s="50"/>
      <c r="M62" s="37">
        <f t="shared" si="2"/>
        <v>0</v>
      </c>
      <c r="N62" s="38" t="str">
        <f t="shared" si="7"/>
        <v>Info Link</v>
      </c>
    </row>
    <row r="63" spans="1:14" x14ac:dyDescent="0.25">
      <c r="A63" s="33">
        <v>9780545919784</v>
      </c>
      <c r="B63" s="33" t="s">
        <v>93</v>
      </c>
      <c r="C63" s="31" t="s">
        <v>94</v>
      </c>
      <c r="D63" s="34"/>
      <c r="E63" s="34" t="s">
        <v>62</v>
      </c>
      <c r="F63" s="34" t="s">
        <v>39</v>
      </c>
      <c r="G63" s="34" t="s">
        <v>86</v>
      </c>
      <c r="H63" s="35">
        <v>43158</v>
      </c>
      <c r="I63" s="36">
        <v>16.989999999999998</v>
      </c>
      <c r="J63" s="60">
        <v>0</v>
      </c>
      <c r="K63" s="36">
        <f t="shared" si="6"/>
        <v>16.989999999999998</v>
      </c>
      <c r="L63" s="50"/>
      <c r="M63" s="37">
        <f t="shared" si="2"/>
        <v>0</v>
      </c>
      <c r="N63" s="38" t="str">
        <f t="shared" si="7"/>
        <v>Info Link</v>
      </c>
    </row>
    <row r="64" spans="1:14" x14ac:dyDescent="0.25">
      <c r="A64" s="33">
        <v>9780545919777</v>
      </c>
      <c r="B64" s="33" t="s">
        <v>93</v>
      </c>
      <c r="C64" s="31" t="s">
        <v>94</v>
      </c>
      <c r="D64" s="34"/>
      <c r="E64" s="34" t="s">
        <v>62</v>
      </c>
      <c r="F64" s="34" t="s">
        <v>35</v>
      </c>
      <c r="G64" s="34" t="s">
        <v>63</v>
      </c>
      <c r="H64" s="35">
        <v>43158</v>
      </c>
      <c r="I64" s="36">
        <v>4.99</v>
      </c>
      <c r="J64" s="60">
        <v>0.22</v>
      </c>
      <c r="K64" s="36">
        <f t="shared" si="6"/>
        <v>3.89</v>
      </c>
      <c r="L64" s="50"/>
      <c r="M64" s="37">
        <f t="shared" si="2"/>
        <v>0</v>
      </c>
      <c r="N64" s="38" t="str">
        <f t="shared" si="7"/>
        <v>Info Link</v>
      </c>
    </row>
    <row r="65" spans="1:14" x14ac:dyDescent="0.25">
      <c r="A65" s="33">
        <v>9780545919838</v>
      </c>
      <c r="B65" s="33" t="s">
        <v>95</v>
      </c>
      <c r="C65" s="31" t="s">
        <v>96</v>
      </c>
      <c r="D65" s="34"/>
      <c r="E65" s="34" t="s">
        <v>62</v>
      </c>
      <c r="F65" s="34" t="s">
        <v>39</v>
      </c>
      <c r="G65" s="34" t="s">
        <v>86</v>
      </c>
      <c r="H65" s="35">
        <v>43368</v>
      </c>
      <c r="I65" s="36">
        <v>16.989999999999998</v>
      </c>
      <c r="J65" s="60">
        <v>0</v>
      </c>
      <c r="K65" s="36">
        <f t="shared" si="6"/>
        <v>16.989999999999998</v>
      </c>
      <c r="L65" s="50"/>
      <c r="M65" s="37">
        <f t="shared" si="2"/>
        <v>0</v>
      </c>
      <c r="N65" s="38" t="str">
        <f t="shared" si="7"/>
        <v>Info Link</v>
      </c>
    </row>
    <row r="66" spans="1:14" x14ac:dyDescent="0.25">
      <c r="A66" s="33">
        <v>9780545919821</v>
      </c>
      <c r="B66" s="33" t="s">
        <v>95</v>
      </c>
      <c r="C66" s="31" t="s">
        <v>96</v>
      </c>
      <c r="D66" s="34"/>
      <c r="E66" s="34" t="s">
        <v>62</v>
      </c>
      <c r="F66" s="34" t="s">
        <v>35</v>
      </c>
      <c r="G66" s="34" t="s">
        <v>63</v>
      </c>
      <c r="H66" s="35">
        <v>43368</v>
      </c>
      <c r="I66" s="36">
        <v>4.99</v>
      </c>
      <c r="J66" s="60">
        <v>0.22</v>
      </c>
      <c r="K66" s="36">
        <f t="shared" si="6"/>
        <v>3.89</v>
      </c>
      <c r="L66" s="50"/>
      <c r="M66" s="37">
        <f t="shared" si="2"/>
        <v>0</v>
      </c>
      <c r="N66" s="38" t="str">
        <f t="shared" si="7"/>
        <v>Info Link</v>
      </c>
    </row>
    <row r="67" spans="1:14" x14ac:dyDescent="0.25">
      <c r="A67" s="33">
        <v>9781338317398</v>
      </c>
      <c r="B67" s="33" t="s">
        <v>97</v>
      </c>
      <c r="C67" s="31" t="s">
        <v>98</v>
      </c>
      <c r="D67" s="34"/>
      <c r="E67" s="34" t="s">
        <v>62</v>
      </c>
      <c r="F67" s="34" t="s">
        <v>39</v>
      </c>
      <c r="G67" s="34" t="s">
        <v>86</v>
      </c>
      <c r="H67" s="70">
        <v>43494</v>
      </c>
      <c r="I67" s="36">
        <v>16.989999999999998</v>
      </c>
      <c r="J67" s="60">
        <v>0</v>
      </c>
      <c r="K67" s="36">
        <f t="shared" si="6"/>
        <v>16.989999999999998</v>
      </c>
      <c r="L67" s="50"/>
      <c r="M67" s="37">
        <f t="shared" si="2"/>
        <v>0</v>
      </c>
      <c r="N67" s="38" t="str">
        <f t="shared" si="7"/>
        <v>Info Link</v>
      </c>
    </row>
    <row r="68" spans="1:14" x14ac:dyDescent="0.25">
      <c r="A68" s="33">
        <v>9781338317381</v>
      </c>
      <c r="B68" s="33" t="s">
        <v>97</v>
      </c>
      <c r="C68" s="31" t="s">
        <v>98</v>
      </c>
      <c r="D68" s="34"/>
      <c r="E68" s="34" t="s">
        <v>62</v>
      </c>
      <c r="F68" s="34" t="s">
        <v>35</v>
      </c>
      <c r="G68" s="34" t="s">
        <v>63</v>
      </c>
      <c r="H68" s="70">
        <v>43494</v>
      </c>
      <c r="I68" s="36">
        <v>4.99</v>
      </c>
      <c r="J68" s="60">
        <v>0.22</v>
      </c>
      <c r="K68" s="36">
        <f t="shared" si="6"/>
        <v>3.89</v>
      </c>
      <c r="L68" s="50"/>
      <c r="M68" s="37">
        <f t="shared" si="2"/>
        <v>0</v>
      </c>
      <c r="N68" s="38" t="str">
        <f t="shared" si="7"/>
        <v>Info Link</v>
      </c>
    </row>
    <row r="69" spans="1:14" x14ac:dyDescent="0.25">
      <c r="A69" s="33">
        <v>9781338317428</v>
      </c>
      <c r="B69" s="33" t="s">
        <v>99</v>
      </c>
      <c r="C69" s="31" t="s">
        <v>100</v>
      </c>
      <c r="D69" s="34"/>
      <c r="E69" s="34" t="s">
        <v>62</v>
      </c>
      <c r="F69" s="34" t="s">
        <v>39</v>
      </c>
      <c r="G69" s="34" t="s">
        <v>86</v>
      </c>
      <c r="H69" s="70">
        <v>43711</v>
      </c>
      <c r="I69" s="36">
        <v>16.989999999999998</v>
      </c>
      <c r="J69" s="60">
        <v>0</v>
      </c>
      <c r="K69" s="36">
        <f t="shared" si="6"/>
        <v>16.989999999999998</v>
      </c>
      <c r="L69" s="50"/>
      <c r="M69" s="37">
        <f t="shared" si="2"/>
        <v>0</v>
      </c>
      <c r="N69" s="38" t="str">
        <f t="shared" si="7"/>
        <v>Info Link</v>
      </c>
    </row>
    <row r="70" spans="1:14" x14ac:dyDescent="0.25">
      <c r="A70" s="33">
        <v>9781338317411</v>
      </c>
      <c r="B70" s="33" t="s">
        <v>99</v>
      </c>
      <c r="C70" s="31" t="s">
        <v>100</v>
      </c>
      <c r="D70" s="34"/>
      <c r="E70" s="34" t="s">
        <v>62</v>
      </c>
      <c r="F70" s="34" t="s">
        <v>35</v>
      </c>
      <c r="G70" s="34" t="s">
        <v>63</v>
      </c>
      <c r="H70" s="70">
        <v>43711</v>
      </c>
      <c r="I70" s="36">
        <v>5.99</v>
      </c>
      <c r="J70" s="60">
        <v>0.22</v>
      </c>
      <c r="K70" s="36">
        <f t="shared" si="6"/>
        <v>4.67</v>
      </c>
      <c r="L70" s="50"/>
      <c r="M70" s="37">
        <f t="shared" si="2"/>
        <v>0</v>
      </c>
      <c r="N70" s="38" t="str">
        <f t="shared" si="7"/>
        <v>Info Link</v>
      </c>
    </row>
    <row r="71" spans="1:14" x14ac:dyDescent="0.25">
      <c r="A71" s="33">
        <v>9780545782241</v>
      </c>
      <c r="B71" s="33" t="s">
        <v>101</v>
      </c>
      <c r="C71" s="31" t="s">
        <v>102</v>
      </c>
      <c r="D71" s="34"/>
      <c r="E71" s="34" t="s">
        <v>62</v>
      </c>
      <c r="F71" s="34" t="s">
        <v>58</v>
      </c>
      <c r="G71" s="34" t="s">
        <v>63</v>
      </c>
      <c r="H71" s="35">
        <v>41912</v>
      </c>
      <c r="I71" s="36">
        <v>12.99</v>
      </c>
      <c r="J71" s="60">
        <v>0.22</v>
      </c>
      <c r="K71" s="36">
        <f t="shared" si="6"/>
        <v>10.130000000000001</v>
      </c>
      <c r="L71" s="50"/>
      <c r="M71" s="37">
        <f t="shared" si="2"/>
        <v>0</v>
      </c>
      <c r="N71" s="38" t="str">
        <f t="shared" si="7"/>
        <v>Info Link</v>
      </c>
    </row>
    <row r="72" spans="1:14" x14ac:dyDescent="0.25">
      <c r="A72" s="33">
        <v>9780545852319</v>
      </c>
      <c r="B72" s="33" t="s">
        <v>103</v>
      </c>
      <c r="C72" s="31" t="s">
        <v>104</v>
      </c>
      <c r="D72" s="34"/>
      <c r="E72" s="34" t="s">
        <v>62</v>
      </c>
      <c r="F72" s="34" t="s">
        <v>58</v>
      </c>
      <c r="G72" s="34" t="s">
        <v>63</v>
      </c>
      <c r="H72" s="35">
        <v>42276</v>
      </c>
      <c r="I72" s="36">
        <v>12.99</v>
      </c>
      <c r="J72" s="60">
        <v>0.22</v>
      </c>
      <c r="K72" s="36">
        <f t="shared" si="6"/>
        <v>10.130000000000001</v>
      </c>
      <c r="L72" s="50"/>
      <c r="M72" s="37">
        <f t="shared" si="2"/>
        <v>0</v>
      </c>
      <c r="N72" s="38" t="str">
        <f t="shared" si="7"/>
        <v>Info Link</v>
      </c>
    </row>
    <row r="73" spans="1:14" x14ac:dyDescent="0.25">
      <c r="A73" s="33">
        <v>9780545919432</v>
      </c>
      <c r="B73" s="33" t="s">
        <v>105</v>
      </c>
      <c r="C73" s="31" t="s">
        <v>106</v>
      </c>
      <c r="D73" s="34"/>
      <c r="E73" s="34" t="s">
        <v>62</v>
      </c>
      <c r="F73" s="34" t="s">
        <v>58</v>
      </c>
      <c r="G73" s="34" t="s">
        <v>63</v>
      </c>
      <c r="H73" s="35">
        <v>42794</v>
      </c>
      <c r="I73" s="36">
        <v>12.99</v>
      </c>
      <c r="J73" s="60">
        <v>0.22</v>
      </c>
      <c r="K73" s="36">
        <f t="shared" si="6"/>
        <v>10.130000000000001</v>
      </c>
      <c r="L73" s="50"/>
      <c r="M73" s="37">
        <f t="shared" si="2"/>
        <v>0</v>
      </c>
      <c r="N73" s="38" t="str">
        <f t="shared" si="7"/>
        <v>Info Link</v>
      </c>
    </row>
    <row r="74" spans="1:14" ht="165" x14ac:dyDescent="0.25">
      <c r="A74" s="55">
        <v>9780545861014</v>
      </c>
      <c r="B74" s="55" t="s">
        <v>107</v>
      </c>
      <c r="C74" s="56" t="s">
        <v>108</v>
      </c>
      <c r="D74" s="57"/>
      <c r="E74" s="57" t="s">
        <v>62</v>
      </c>
      <c r="F74" s="57" t="s">
        <v>109</v>
      </c>
      <c r="G74" s="57" t="s">
        <v>63</v>
      </c>
      <c r="H74" s="58">
        <v>42241</v>
      </c>
      <c r="I74" s="51">
        <v>49.9</v>
      </c>
      <c r="J74" s="61">
        <v>0.22</v>
      </c>
      <c r="K74" s="51">
        <f t="shared" ref="K74:K75" si="8">ROUND(I74*(1-J74),2)</f>
        <v>38.92</v>
      </c>
      <c r="L74" s="52"/>
      <c r="M74" s="53">
        <f t="shared" si="2"/>
        <v>0</v>
      </c>
      <c r="N74" s="54" t="str">
        <f t="shared" si="7"/>
        <v>Info Link</v>
      </c>
    </row>
    <row r="75" spans="1:14" ht="165" x14ac:dyDescent="0.25">
      <c r="A75" s="55">
        <v>9781338565850</v>
      </c>
      <c r="B75" s="55" t="s">
        <v>107</v>
      </c>
      <c r="C75" s="56" t="s">
        <v>110</v>
      </c>
      <c r="D75" s="57"/>
      <c r="E75" s="57" t="s">
        <v>62</v>
      </c>
      <c r="F75" s="57" t="s">
        <v>109</v>
      </c>
      <c r="G75" s="57" t="s">
        <v>63</v>
      </c>
      <c r="H75" s="71">
        <v>43522</v>
      </c>
      <c r="I75" s="51">
        <v>49.9</v>
      </c>
      <c r="J75" s="61">
        <v>0.22</v>
      </c>
      <c r="K75" s="51">
        <f t="shared" si="8"/>
        <v>38.92</v>
      </c>
      <c r="L75" s="52"/>
      <c r="M75" s="53">
        <f t="shared" si="2"/>
        <v>0</v>
      </c>
      <c r="N75" s="54" t="str">
        <f t="shared" si="7"/>
        <v>Info Link</v>
      </c>
    </row>
    <row r="76" spans="1:14" x14ac:dyDescent="0.25">
      <c r="A76" s="74" t="s">
        <v>163</v>
      </c>
      <c r="B76" s="75"/>
      <c r="C76" s="75"/>
      <c r="D76" s="75"/>
      <c r="E76" s="75"/>
      <c r="F76" s="75"/>
      <c r="G76" s="75"/>
      <c r="H76" s="75"/>
      <c r="I76" s="75"/>
      <c r="J76" s="75"/>
      <c r="K76" s="75"/>
      <c r="L76" s="75"/>
      <c r="M76" s="75"/>
      <c r="N76" s="76"/>
    </row>
    <row r="77" spans="1:14" x14ac:dyDescent="0.25">
      <c r="A77" s="77"/>
      <c r="B77" s="78"/>
      <c r="C77" s="78"/>
      <c r="D77" s="78"/>
      <c r="E77" s="78"/>
      <c r="F77" s="78"/>
      <c r="G77" s="78"/>
      <c r="H77" s="78"/>
      <c r="I77" s="78"/>
      <c r="J77" s="78"/>
      <c r="K77" s="78"/>
      <c r="L77" s="78"/>
      <c r="M77" s="78"/>
      <c r="N77" s="79"/>
    </row>
    <row r="78" spans="1:14" s="32" customFormat="1" ht="15.75" x14ac:dyDescent="0.25">
      <c r="A78" s="63" t="s">
        <v>0</v>
      </c>
      <c r="B78" s="63" t="s">
        <v>29</v>
      </c>
      <c r="C78" s="64" t="s">
        <v>1</v>
      </c>
      <c r="D78" s="64" t="s">
        <v>30</v>
      </c>
      <c r="E78" s="64" t="s">
        <v>31</v>
      </c>
      <c r="F78" s="64" t="s">
        <v>2</v>
      </c>
      <c r="G78" s="64" t="s">
        <v>3</v>
      </c>
      <c r="H78" s="65" t="s">
        <v>4</v>
      </c>
      <c r="I78" s="66" t="s">
        <v>5</v>
      </c>
      <c r="J78" s="67" t="s">
        <v>6</v>
      </c>
      <c r="K78" s="66" t="s">
        <v>7</v>
      </c>
      <c r="L78" s="68" t="s">
        <v>8</v>
      </c>
      <c r="M78" s="66" t="s">
        <v>9</v>
      </c>
      <c r="N78" s="68" t="s">
        <v>10</v>
      </c>
    </row>
    <row r="79" spans="1:14" x14ac:dyDescent="0.25">
      <c r="A79" s="33">
        <v>9780375870248</v>
      </c>
      <c r="B79" s="33" t="s">
        <v>163</v>
      </c>
      <c r="C79" s="31" t="s">
        <v>157</v>
      </c>
      <c r="D79" s="34" t="s">
        <v>192</v>
      </c>
      <c r="E79" s="34" t="s">
        <v>113</v>
      </c>
      <c r="F79" s="34" t="s">
        <v>35</v>
      </c>
      <c r="G79" s="34" t="s">
        <v>114</v>
      </c>
      <c r="H79" s="35">
        <v>40904</v>
      </c>
      <c r="I79" s="36">
        <v>6.99</v>
      </c>
      <c r="J79" s="60">
        <v>0.22</v>
      </c>
      <c r="K79" s="36">
        <f t="shared" ref="K79:K110" si="9">ROUND(I79*(1-J79),2)</f>
        <v>5.45</v>
      </c>
      <c r="L79" s="50"/>
      <c r="M79" s="37">
        <f t="shared" ref="M79:M110" si="10">L79*K79</f>
        <v>0</v>
      </c>
      <c r="N79" s="38" t="str">
        <f t="shared" ref="N79:N110" si="11">HYPERLINK("https://www.edelweiss.plus/#keywordSearch&amp;q="&amp;A79,"Info Link")</f>
        <v>Info Link</v>
      </c>
    </row>
    <row r="80" spans="1:14" x14ac:dyDescent="0.25">
      <c r="A80" s="33">
        <v>9780375823794</v>
      </c>
      <c r="B80" s="33" t="s">
        <v>163</v>
      </c>
      <c r="C80" s="31" t="s">
        <v>138</v>
      </c>
      <c r="D80" s="34" t="s">
        <v>177</v>
      </c>
      <c r="E80" s="34" t="s">
        <v>113</v>
      </c>
      <c r="F80" s="34" t="s">
        <v>35</v>
      </c>
      <c r="G80" s="34" t="s">
        <v>114</v>
      </c>
      <c r="H80" s="35">
        <v>38209</v>
      </c>
      <c r="I80" s="36">
        <v>6.99</v>
      </c>
      <c r="J80" s="60">
        <v>0.22</v>
      </c>
      <c r="K80" s="36">
        <f t="shared" si="9"/>
        <v>5.45</v>
      </c>
      <c r="L80" s="50"/>
      <c r="M80" s="37">
        <f t="shared" si="10"/>
        <v>0</v>
      </c>
      <c r="N80" s="38" t="str">
        <f t="shared" si="11"/>
        <v>Info Link</v>
      </c>
    </row>
    <row r="81" spans="1:14" x14ac:dyDescent="0.25">
      <c r="A81" s="33">
        <v>9780375823787</v>
      </c>
      <c r="B81" s="33" t="s">
        <v>163</v>
      </c>
      <c r="C81" s="31" t="s">
        <v>135</v>
      </c>
      <c r="D81" s="34" t="s">
        <v>175</v>
      </c>
      <c r="E81" s="34" t="s">
        <v>113</v>
      </c>
      <c r="F81" s="34" t="s">
        <v>35</v>
      </c>
      <c r="G81" s="34" t="s">
        <v>114</v>
      </c>
      <c r="H81" s="35">
        <v>38146</v>
      </c>
      <c r="I81" s="36">
        <v>6.99</v>
      </c>
      <c r="J81" s="60">
        <v>0.22</v>
      </c>
      <c r="K81" s="36">
        <f t="shared" si="9"/>
        <v>5.45</v>
      </c>
      <c r="L81" s="50"/>
      <c r="M81" s="37">
        <f t="shared" si="10"/>
        <v>0</v>
      </c>
      <c r="N81" s="38" t="str">
        <f t="shared" si="11"/>
        <v>Info Link</v>
      </c>
    </row>
    <row r="82" spans="1:14" x14ac:dyDescent="0.25">
      <c r="A82" s="33">
        <v>9780375832208</v>
      </c>
      <c r="B82" s="33" t="s">
        <v>163</v>
      </c>
      <c r="C82" s="31" t="s">
        <v>133</v>
      </c>
      <c r="D82" s="34" t="s">
        <v>173</v>
      </c>
      <c r="E82" s="34" t="s">
        <v>113</v>
      </c>
      <c r="F82" s="34" t="s">
        <v>35</v>
      </c>
      <c r="G82" s="34" t="s">
        <v>114</v>
      </c>
      <c r="H82" s="35">
        <v>38832</v>
      </c>
      <c r="I82" s="36">
        <v>6.99</v>
      </c>
      <c r="J82" s="60">
        <v>0.22</v>
      </c>
      <c r="K82" s="36">
        <f t="shared" si="9"/>
        <v>5.45</v>
      </c>
      <c r="L82" s="50"/>
      <c r="M82" s="37">
        <f t="shared" si="10"/>
        <v>0</v>
      </c>
      <c r="N82" s="38" t="str">
        <f t="shared" si="11"/>
        <v>Info Link</v>
      </c>
    </row>
    <row r="83" spans="1:14" x14ac:dyDescent="0.25">
      <c r="A83" s="33">
        <v>9781101936436</v>
      </c>
      <c r="B83" s="33" t="s">
        <v>163</v>
      </c>
      <c r="C83" s="31" t="s">
        <v>118</v>
      </c>
      <c r="D83" s="34" t="s">
        <v>190</v>
      </c>
      <c r="E83" s="34" t="s">
        <v>113</v>
      </c>
      <c r="F83" s="34" t="s">
        <v>39</v>
      </c>
      <c r="G83" s="34" t="s">
        <v>116</v>
      </c>
      <c r="H83" s="35">
        <v>42948</v>
      </c>
      <c r="I83" s="36">
        <v>12.99</v>
      </c>
      <c r="J83" s="60">
        <v>0</v>
      </c>
      <c r="K83" s="36">
        <f t="shared" si="9"/>
        <v>12.99</v>
      </c>
      <c r="L83" s="50"/>
      <c r="M83" s="37">
        <f t="shared" si="10"/>
        <v>0</v>
      </c>
      <c r="N83" s="38" t="str">
        <f t="shared" si="11"/>
        <v>Info Link</v>
      </c>
    </row>
    <row r="84" spans="1:14" x14ac:dyDescent="0.25">
      <c r="A84" s="33">
        <v>9781101936429</v>
      </c>
      <c r="B84" s="33" t="s">
        <v>163</v>
      </c>
      <c r="C84" s="31" t="s">
        <v>118</v>
      </c>
      <c r="D84" s="34" t="s">
        <v>190</v>
      </c>
      <c r="E84" s="34" t="s">
        <v>113</v>
      </c>
      <c r="F84" s="34" t="s">
        <v>35</v>
      </c>
      <c r="G84" s="34" t="s">
        <v>114</v>
      </c>
      <c r="H84" s="35">
        <v>42948</v>
      </c>
      <c r="I84" s="36">
        <v>6.99</v>
      </c>
      <c r="J84" s="60">
        <v>0.22</v>
      </c>
      <c r="K84" s="36">
        <f t="shared" si="9"/>
        <v>5.45</v>
      </c>
      <c r="L84" s="50"/>
      <c r="M84" s="37">
        <f t="shared" si="10"/>
        <v>0</v>
      </c>
      <c r="N84" s="38" t="str">
        <f t="shared" si="11"/>
        <v>Info Link</v>
      </c>
    </row>
    <row r="85" spans="1:14" x14ac:dyDescent="0.25">
      <c r="A85" s="33">
        <v>9781984893185</v>
      </c>
      <c r="B85" s="33" t="s">
        <v>163</v>
      </c>
      <c r="C85" s="31" t="s">
        <v>120</v>
      </c>
      <c r="D85" s="34" t="s">
        <v>168</v>
      </c>
      <c r="E85" s="34" t="s">
        <v>113</v>
      </c>
      <c r="F85" s="34" t="s">
        <v>39</v>
      </c>
      <c r="G85" s="34" t="s">
        <v>116</v>
      </c>
      <c r="H85" s="70">
        <v>43655</v>
      </c>
      <c r="I85" s="36">
        <v>12.99</v>
      </c>
      <c r="J85" s="60">
        <v>0</v>
      </c>
      <c r="K85" s="36">
        <f t="shared" si="9"/>
        <v>12.99</v>
      </c>
      <c r="L85" s="50"/>
      <c r="M85" s="37">
        <f t="shared" si="10"/>
        <v>0</v>
      </c>
      <c r="N85" s="38" t="str">
        <f t="shared" si="11"/>
        <v>Info Link</v>
      </c>
    </row>
    <row r="86" spans="1:14" x14ac:dyDescent="0.25">
      <c r="A86" s="33">
        <v>9781984893178</v>
      </c>
      <c r="B86" s="33" t="s">
        <v>163</v>
      </c>
      <c r="C86" s="31" t="s">
        <v>120</v>
      </c>
      <c r="D86" s="34" t="s">
        <v>168</v>
      </c>
      <c r="E86" s="34" t="s">
        <v>113</v>
      </c>
      <c r="F86" s="34" t="s">
        <v>35</v>
      </c>
      <c r="G86" s="34" t="s">
        <v>114</v>
      </c>
      <c r="H86" s="70">
        <v>43655</v>
      </c>
      <c r="I86" s="36">
        <v>6.99</v>
      </c>
      <c r="J86" s="60">
        <v>0.22</v>
      </c>
      <c r="K86" s="36">
        <f t="shared" si="9"/>
        <v>5.45</v>
      </c>
      <c r="L86" s="50"/>
      <c r="M86" s="37">
        <f t="shared" si="10"/>
        <v>0</v>
      </c>
      <c r="N86" s="38" t="str">
        <f t="shared" si="11"/>
        <v>Info Link</v>
      </c>
    </row>
    <row r="87" spans="1:14" x14ac:dyDescent="0.25">
      <c r="A87" s="33">
        <v>9780385386364</v>
      </c>
      <c r="B87" s="33" t="s">
        <v>163</v>
      </c>
      <c r="C87" s="31" t="s">
        <v>117</v>
      </c>
      <c r="D87" s="34" t="s">
        <v>166</v>
      </c>
      <c r="E87" s="34" t="s">
        <v>113</v>
      </c>
      <c r="F87" s="34" t="s">
        <v>39</v>
      </c>
      <c r="G87" s="34" t="s">
        <v>116</v>
      </c>
      <c r="H87" s="35">
        <v>41996</v>
      </c>
      <c r="I87" s="36">
        <v>12.99</v>
      </c>
      <c r="J87" s="60">
        <v>0</v>
      </c>
      <c r="K87" s="36">
        <f t="shared" si="9"/>
        <v>12.99</v>
      </c>
      <c r="L87" s="50"/>
      <c r="M87" s="37">
        <f t="shared" si="10"/>
        <v>0</v>
      </c>
      <c r="N87" s="38" t="str">
        <f t="shared" si="11"/>
        <v>Info Link</v>
      </c>
    </row>
    <row r="88" spans="1:14" x14ac:dyDescent="0.25">
      <c r="A88" s="33">
        <v>9780385386357</v>
      </c>
      <c r="B88" s="33" t="s">
        <v>163</v>
      </c>
      <c r="C88" s="31" t="s">
        <v>117</v>
      </c>
      <c r="D88" s="34" t="s">
        <v>166</v>
      </c>
      <c r="E88" s="34" t="s">
        <v>113</v>
      </c>
      <c r="F88" s="34" t="s">
        <v>35</v>
      </c>
      <c r="G88" s="34" t="s">
        <v>114</v>
      </c>
      <c r="H88" s="35">
        <v>41996</v>
      </c>
      <c r="I88" s="36">
        <v>6.99</v>
      </c>
      <c r="J88" s="60">
        <v>0.22</v>
      </c>
      <c r="K88" s="36">
        <f t="shared" si="9"/>
        <v>5.45</v>
      </c>
      <c r="L88" s="50"/>
      <c r="M88" s="37">
        <f t="shared" si="10"/>
        <v>0</v>
      </c>
      <c r="N88" s="38" t="str">
        <f t="shared" si="11"/>
        <v>Info Link</v>
      </c>
    </row>
    <row r="89" spans="1:14" x14ac:dyDescent="0.25">
      <c r="A89" s="33">
        <v>9780375802966</v>
      </c>
      <c r="B89" s="33" t="s">
        <v>163</v>
      </c>
      <c r="C89" s="31" t="s">
        <v>131</v>
      </c>
      <c r="D89" s="34" t="s">
        <v>171</v>
      </c>
      <c r="E89" s="34" t="s">
        <v>113</v>
      </c>
      <c r="F89" s="34" t="s">
        <v>35</v>
      </c>
      <c r="G89" s="34" t="s">
        <v>114</v>
      </c>
      <c r="H89" s="35">
        <v>36739</v>
      </c>
      <c r="I89" s="36">
        <v>6.99</v>
      </c>
      <c r="J89" s="60">
        <v>0.22</v>
      </c>
      <c r="K89" s="36">
        <f t="shared" si="9"/>
        <v>5.45</v>
      </c>
      <c r="L89" s="50"/>
      <c r="M89" s="37">
        <f t="shared" si="10"/>
        <v>0</v>
      </c>
      <c r="N89" s="38" t="str">
        <f t="shared" si="11"/>
        <v>Info Link</v>
      </c>
    </row>
    <row r="90" spans="1:14" x14ac:dyDescent="0.25">
      <c r="A90" s="33">
        <v>9780375860126</v>
      </c>
      <c r="B90" s="33" t="s">
        <v>163</v>
      </c>
      <c r="C90" s="31" t="s">
        <v>156</v>
      </c>
      <c r="D90" s="34" t="s">
        <v>193</v>
      </c>
      <c r="E90" s="34" t="s">
        <v>113</v>
      </c>
      <c r="F90" s="34" t="s">
        <v>35</v>
      </c>
      <c r="G90" s="34" t="s">
        <v>114</v>
      </c>
      <c r="H90" s="35">
        <v>40764</v>
      </c>
      <c r="I90" s="36">
        <v>6.99</v>
      </c>
      <c r="J90" s="60">
        <v>0.22</v>
      </c>
      <c r="K90" s="36">
        <f t="shared" si="9"/>
        <v>5.45</v>
      </c>
      <c r="L90" s="50"/>
      <c r="M90" s="37">
        <f t="shared" si="10"/>
        <v>0</v>
      </c>
      <c r="N90" s="38" t="str">
        <f t="shared" si="11"/>
        <v>Info Link</v>
      </c>
    </row>
    <row r="91" spans="1:14" x14ac:dyDescent="0.25">
      <c r="A91" s="33">
        <v>9780385386456</v>
      </c>
      <c r="B91" s="33" t="s">
        <v>163</v>
      </c>
      <c r="C91" s="31" t="s">
        <v>123</v>
      </c>
      <c r="D91" s="34" t="s">
        <v>194</v>
      </c>
      <c r="E91" s="34" t="s">
        <v>113</v>
      </c>
      <c r="F91" s="34" t="s">
        <v>39</v>
      </c>
      <c r="G91" s="34" t="s">
        <v>116</v>
      </c>
      <c r="H91" s="35">
        <v>42374</v>
      </c>
      <c r="I91" s="36">
        <v>12.99</v>
      </c>
      <c r="J91" s="60">
        <v>0</v>
      </c>
      <c r="K91" s="36">
        <f t="shared" si="9"/>
        <v>12.99</v>
      </c>
      <c r="L91" s="50"/>
      <c r="M91" s="37">
        <f t="shared" si="10"/>
        <v>0</v>
      </c>
      <c r="N91" s="38" t="str">
        <f t="shared" si="11"/>
        <v>Info Link</v>
      </c>
    </row>
    <row r="92" spans="1:14" x14ac:dyDescent="0.25">
      <c r="A92" s="33">
        <v>9780385386449</v>
      </c>
      <c r="B92" s="33" t="s">
        <v>163</v>
      </c>
      <c r="C92" s="31" t="s">
        <v>123</v>
      </c>
      <c r="D92" s="34" t="s">
        <v>194</v>
      </c>
      <c r="E92" s="34" t="s">
        <v>113</v>
      </c>
      <c r="F92" s="34" t="s">
        <v>35</v>
      </c>
      <c r="G92" s="34" t="s">
        <v>114</v>
      </c>
      <c r="H92" s="35">
        <v>42374</v>
      </c>
      <c r="I92" s="36">
        <v>6.99</v>
      </c>
      <c r="J92" s="60">
        <v>0.22</v>
      </c>
      <c r="K92" s="36">
        <f t="shared" si="9"/>
        <v>5.45</v>
      </c>
      <c r="L92" s="50"/>
      <c r="M92" s="37">
        <f t="shared" si="10"/>
        <v>0</v>
      </c>
      <c r="N92" s="38" t="str">
        <f t="shared" si="11"/>
        <v>Info Link</v>
      </c>
    </row>
    <row r="93" spans="1:14" x14ac:dyDescent="0.25">
      <c r="A93" s="33">
        <v>9780375823770</v>
      </c>
      <c r="B93" s="33" t="s">
        <v>163</v>
      </c>
      <c r="C93" s="31" t="s">
        <v>148</v>
      </c>
      <c r="D93" s="34" t="s">
        <v>187</v>
      </c>
      <c r="E93" s="34" t="s">
        <v>113</v>
      </c>
      <c r="F93" s="34" t="s">
        <v>35</v>
      </c>
      <c r="G93" s="34" t="s">
        <v>114</v>
      </c>
      <c r="H93" s="35">
        <v>37796</v>
      </c>
      <c r="I93" s="36">
        <v>6.99</v>
      </c>
      <c r="J93" s="60">
        <v>0.22</v>
      </c>
      <c r="K93" s="36">
        <f t="shared" si="9"/>
        <v>5.45</v>
      </c>
      <c r="L93" s="50"/>
      <c r="M93" s="37">
        <f t="shared" si="10"/>
        <v>0</v>
      </c>
      <c r="N93" s="38" t="str">
        <f t="shared" si="11"/>
        <v>Info Link</v>
      </c>
    </row>
    <row r="94" spans="1:14" x14ac:dyDescent="0.25">
      <c r="A94" s="33">
        <v>9781101936375</v>
      </c>
      <c r="B94" s="33" t="s">
        <v>163</v>
      </c>
      <c r="C94" s="31" t="s">
        <v>124</v>
      </c>
      <c r="D94" s="34" t="s">
        <v>195</v>
      </c>
      <c r="E94" s="34" t="s">
        <v>113</v>
      </c>
      <c r="F94" s="34" t="s">
        <v>39</v>
      </c>
      <c r="G94" s="34" t="s">
        <v>116</v>
      </c>
      <c r="H94" s="35">
        <v>42577</v>
      </c>
      <c r="I94" s="36">
        <v>12.99</v>
      </c>
      <c r="J94" s="60">
        <v>0</v>
      </c>
      <c r="K94" s="36">
        <f t="shared" si="9"/>
        <v>12.99</v>
      </c>
      <c r="L94" s="50"/>
      <c r="M94" s="37">
        <f t="shared" si="10"/>
        <v>0</v>
      </c>
      <c r="N94" s="38" t="str">
        <f t="shared" si="11"/>
        <v>Info Link</v>
      </c>
    </row>
    <row r="95" spans="1:14" x14ac:dyDescent="0.25">
      <c r="A95" s="33">
        <v>9781101936368</v>
      </c>
      <c r="B95" s="33" t="s">
        <v>163</v>
      </c>
      <c r="C95" s="31" t="s">
        <v>124</v>
      </c>
      <c r="D95" s="34" t="s">
        <v>195</v>
      </c>
      <c r="E95" s="34" t="s">
        <v>113</v>
      </c>
      <c r="F95" s="34" t="s">
        <v>35</v>
      </c>
      <c r="G95" s="34" t="s">
        <v>114</v>
      </c>
      <c r="H95" s="35">
        <v>42577</v>
      </c>
      <c r="I95" s="36">
        <v>6.99</v>
      </c>
      <c r="J95" s="60">
        <v>0.22</v>
      </c>
      <c r="K95" s="36">
        <f t="shared" si="9"/>
        <v>5.45</v>
      </c>
      <c r="L95" s="50"/>
      <c r="M95" s="37">
        <f t="shared" si="10"/>
        <v>0</v>
      </c>
      <c r="N95" s="38" t="str">
        <f t="shared" si="11"/>
        <v>Info Link</v>
      </c>
    </row>
    <row r="96" spans="1:14" x14ac:dyDescent="0.25">
      <c r="A96" s="33">
        <v>9780375846663</v>
      </c>
      <c r="B96" s="33" t="s">
        <v>163</v>
      </c>
      <c r="C96" s="31" t="s">
        <v>152</v>
      </c>
      <c r="D96" s="34" t="s">
        <v>196</v>
      </c>
      <c r="E96" s="34" t="s">
        <v>113</v>
      </c>
      <c r="F96" s="34" t="s">
        <v>35</v>
      </c>
      <c r="G96" s="34" t="s">
        <v>114</v>
      </c>
      <c r="H96" s="35">
        <v>40022</v>
      </c>
      <c r="I96" s="36">
        <v>6.99</v>
      </c>
      <c r="J96" s="60">
        <v>0.22</v>
      </c>
      <c r="K96" s="36">
        <f t="shared" si="9"/>
        <v>5.45</v>
      </c>
      <c r="L96" s="50"/>
      <c r="M96" s="37">
        <f t="shared" si="10"/>
        <v>0</v>
      </c>
      <c r="N96" s="38" t="str">
        <f t="shared" si="11"/>
        <v>Info Link</v>
      </c>
    </row>
    <row r="97" spans="1:14" x14ac:dyDescent="0.25">
      <c r="A97" s="33">
        <v>9780375870279</v>
      </c>
      <c r="B97" s="33" t="s">
        <v>163</v>
      </c>
      <c r="C97" s="31" t="s">
        <v>160</v>
      </c>
      <c r="D97" s="34" t="s">
        <v>197</v>
      </c>
      <c r="E97" s="34" t="s">
        <v>113</v>
      </c>
      <c r="F97" s="34" t="s">
        <v>35</v>
      </c>
      <c r="G97" s="34" t="s">
        <v>114</v>
      </c>
      <c r="H97" s="35">
        <v>41646</v>
      </c>
      <c r="I97" s="36">
        <v>6.99</v>
      </c>
      <c r="J97" s="60">
        <v>0.22</v>
      </c>
      <c r="K97" s="36">
        <f t="shared" si="9"/>
        <v>5.45</v>
      </c>
      <c r="L97" s="50"/>
      <c r="M97" s="37">
        <f t="shared" si="10"/>
        <v>0</v>
      </c>
      <c r="N97" s="38" t="str">
        <f t="shared" si="11"/>
        <v>Info Link</v>
      </c>
    </row>
    <row r="98" spans="1:14" x14ac:dyDescent="0.25">
      <c r="A98" s="33">
        <v>9780375870262</v>
      </c>
      <c r="B98" s="33" t="s">
        <v>163</v>
      </c>
      <c r="C98" s="31" t="s">
        <v>159</v>
      </c>
      <c r="D98" s="34" t="s">
        <v>198</v>
      </c>
      <c r="E98" s="34" t="s">
        <v>113</v>
      </c>
      <c r="F98" s="34" t="s">
        <v>35</v>
      </c>
      <c r="G98" s="34" t="s">
        <v>114</v>
      </c>
      <c r="H98" s="35">
        <v>41359</v>
      </c>
      <c r="I98" s="36">
        <v>6.99</v>
      </c>
      <c r="J98" s="60">
        <v>0.22</v>
      </c>
      <c r="K98" s="36">
        <f t="shared" si="9"/>
        <v>5.45</v>
      </c>
      <c r="L98" s="50"/>
      <c r="M98" s="37">
        <f t="shared" si="10"/>
        <v>0</v>
      </c>
      <c r="N98" s="38" t="str">
        <f t="shared" si="11"/>
        <v>Info Link</v>
      </c>
    </row>
    <row r="99" spans="1:14" x14ac:dyDescent="0.25">
      <c r="A99" s="33">
        <v>9780375802973</v>
      </c>
      <c r="B99" s="33" t="s">
        <v>163</v>
      </c>
      <c r="C99" s="31" t="s">
        <v>137</v>
      </c>
      <c r="D99" s="34" t="s">
        <v>191</v>
      </c>
      <c r="E99" s="34" t="s">
        <v>113</v>
      </c>
      <c r="F99" s="34" t="s">
        <v>35</v>
      </c>
      <c r="G99" s="34" t="s">
        <v>114</v>
      </c>
      <c r="H99" s="35">
        <v>36739</v>
      </c>
      <c r="I99" s="36">
        <v>6.99</v>
      </c>
      <c r="J99" s="60">
        <v>0.22</v>
      </c>
      <c r="K99" s="36">
        <f t="shared" si="9"/>
        <v>5.45</v>
      </c>
      <c r="L99" s="50"/>
      <c r="M99" s="37">
        <f t="shared" si="10"/>
        <v>0</v>
      </c>
      <c r="N99" s="38" t="str">
        <f t="shared" si="11"/>
        <v>Info Link</v>
      </c>
    </row>
    <row r="100" spans="1:14" x14ac:dyDescent="0.25">
      <c r="A100" s="33">
        <v>9780375846656</v>
      </c>
      <c r="B100" s="33" t="s">
        <v>163</v>
      </c>
      <c r="C100" s="31" t="s">
        <v>149</v>
      </c>
      <c r="D100" s="34" t="s">
        <v>199</v>
      </c>
      <c r="E100" s="34" t="s">
        <v>113</v>
      </c>
      <c r="F100" s="34" t="s">
        <v>35</v>
      </c>
      <c r="G100" s="34" t="s">
        <v>114</v>
      </c>
      <c r="H100" s="35">
        <v>39826</v>
      </c>
      <c r="I100" s="36">
        <v>6.99</v>
      </c>
      <c r="J100" s="60">
        <v>0.22</v>
      </c>
      <c r="K100" s="36">
        <f t="shared" si="9"/>
        <v>5.45</v>
      </c>
      <c r="L100" s="50"/>
      <c r="M100" s="37">
        <f t="shared" si="10"/>
        <v>0</v>
      </c>
      <c r="N100" s="38" t="str">
        <f t="shared" si="11"/>
        <v>Info Link</v>
      </c>
    </row>
    <row r="101" spans="1:14" x14ac:dyDescent="0.25">
      <c r="A101" s="33">
        <v>9780375860096</v>
      </c>
      <c r="B101" s="33" t="s">
        <v>163</v>
      </c>
      <c r="C101" s="31" t="s">
        <v>153</v>
      </c>
      <c r="D101" s="34" t="s">
        <v>200</v>
      </c>
      <c r="E101" s="34" t="s">
        <v>113</v>
      </c>
      <c r="F101" s="34" t="s">
        <v>35</v>
      </c>
      <c r="G101" s="34" t="s">
        <v>114</v>
      </c>
      <c r="H101" s="35">
        <v>40190</v>
      </c>
      <c r="I101" s="36">
        <v>6.99</v>
      </c>
      <c r="J101" s="60">
        <v>0.22</v>
      </c>
      <c r="K101" s="36">
        <f t="shared" si="9"/>
        <v>5.45</v>
      </c>
      <c r="L101" s="50"/>
      <c r="M101" s="37">
        <f t="shared" si="10"/>
        <v>0</v>
      </c>
      <c r="N101" s="38" t="str">
        <f t="shared" si="11"/>
        <v>Info Link</v>
      </c>
    </row>
    <row r="102" spans="1:14" x14ac:dyDescent="0.25">
      <c r="A102" s="33">
        <v>9780375802980</v>
      </c>
      <c r="B102" s="33" t="s">
        <v>163</v>
      </c>
      <c r="C102" s="31" t="s">
        <v>142</v>
      </c>
      <c r="D102" s="34" t="s">
        <v>181</v>
      </c>
      <c r="E102" s="34" t="s">
        <v>113</v>
      </c>
      <c r="F102" s="34" t="s">
        <v>35</v>
      </c>
      <c r="G102" s="34" t="s">
        <v>114</v>
      </c>
      <c r="H102" s="35">
        <v>36949</v>
      </c>
      <c r="I102" s="36">
        <v>6.99</v>
      </c>
      <c r="J102" s="60">
        <v>0.22</v>
      </c>
      <c r="K102" s="36">
        <f t="shared" si="9"/>
        <v>5.45</v>
      </c>
      <c r="L102" s="50"/>
      <c r="M102" s="37">
        <f t="shared" si="10"/>
        <v>0</v>
      </c>
      <c r="N102" s="38" t="str">
        <f t="shared" si="11"/>
        <v>Info Link</v>
      </c>
    </row>
    <row r="103" spans="1:14" x14ac:dyDescent="0.25">
      <c r="A103" s="33">
        <v>9780385386333</v>
      </c>
      <c r="B103" s="33" t="s">
        <v>163</v>
      </c>
      <c r="C103" s="31" t="s">
        <v>121</v>
      </c>
      <c r="D103" s="34" t="s">
        <v>169</v>
      </c>
      <c r="E103" s="34" t="s">
        <v>113</v>
      </c>
      <c r="F103" s="34" t="s">
        <v>39</v>
      </c>
      <c r="G103" s="34" t="s">
        <v>116</v>
      </c>
      <c r="H103" s="35">
        <v>41905</v>
      </c>
      <c r="I103" s="36">
        <v>12.99</v>
      </c>
      <c r="J103" s="60">
        <v>0</v>
      </c>
      <c r="K103" s="36">
        <f t="shared" si="9"/>
        <v>12.99</v>
      </c>
      <c r="L103" s="50"/>
      <c r="M103" s="37">
        <f t="shared" si="10"/>
        <v>0</v>
      </c>
      <c r="N103" s="38" t="str">
        <f t="shared" si="11"/>
        <v>Info Link</v>
      </c>
    </row>
    <row r="104" spans="1:14" x14ac:dyDescent="0.25">
      <c r="A104" s="33">
        <v>9780385386326</v>
      </c>
      <c r="B104" s="33" t="s">
        <v>163</v>
      </c>
      <c r="C104" s="31" t="s">
        <v>121</v>
      </c>
      <c r="D104" s="34" t="s">
        <v>169</v>
      </c>
      <c r="E104" s="34" t="s">
        <v>113</v>
      </c>
      <c r="F104" s="34" t="s">
        <v>35</v>
      </c>
      <c r="G104" s="34" t="s">
        <v>114</v>
      </c>
      <c r="H104" s="35">
        <v>41905</v>
      </c>
      <c r="I104" s="36">
        <v>6.99</v>
      </c>
      <c r="J104" s="60">
        <v>0.22</v>
      </c>
      <c r="K104" s="36">
        <f t="shared" si="9"/>
        <v>5.45</v>
      </c>
      <c r="L104" s="50"/>
      <c r="M104" s="37">
        <f t="shared" si="10"/>
        <v>0</v>
      </c>
      <c r="N104" s="38" t="str">
        <f t="shared" si="11"/>
        <v>Info Link</v>
      </c>
    </row>
    <row r="105" spans="1:14" x14ac:dyDescent="0.25">
      <c r="A105" s="33">
        <v>9780375870255</v>
      </c>
      <c r="B105" s="33" t="s">
        <v>163</v>
      </c>
      <c r="C105" s="31" t="s">
        <v>158</v>
      </c>
      <c r="D105" s="34" t="s">
        <v>201</v>
      </c>
      <c r="E105" s="34" t="s">
        <v>113</v>
      </c>
      <c r="F105" s="34" t="s">
        <v>35</v>
      </c>
      <c r="G105" s="34" t="s">
        <v>114</v>
      </c>
      <c r="H105" s="35">
        <v>41114</v>
      </c>
      <c r="I105" s="36">
        <v>6.99</v>
      </c>
      <c r="J105" s="60">
        <v>0.22</v>
      </c>
      <c r="K105" s="36">
        <f t="shared" si="9"/>
        <v>5.45</v>
      </c>
      <c r="L105" s="50"/>
      <c r="M105" s="37">
        <f t="shared" si="10"/>
        <v>0</v>
      </c>
      <c r="N105" s="38" t="str">
        <f t="shared" si="11"/>
        <v>Info Link</v>
      </c>
    </row>
    <row r="106" spans="1:14" x14ac:dyDescent="0.25">
      <c r="A106" s="33">
        <v>9780375846649</v>
      </c>
      <c r="B106" s="33" t="s">
        <v>163</v>
      </c>
      <c r="C106" s="31" t="s">
        <v>151</v>
      </c>
      <c r="D106" s="34" t="s">
        <v>202</v>
      </c>
      <c r="E106" s="34" t="s">
        <v>113</v>
      </c>
      <c r="F106" s="34" t="s">
        <v>35</v>
      </c>
      <c r="G106" s="34" t="s">
        <v>114</v>
      </c>
      <c r="H106" s="35">
        <v>39714</v>
      </c>
      <c r="I106" s="36">
        <v>6.99</v>
      </c>
      <c r="J106" s="60">
        <v>0.22</v>
      </c>
      <c r="K106" s="36">
        <f t="shared" si="9"/>
        <v>5.45</v>
      </c>
      <c r="L106" s="50"/>
      <c r="M106" s="37">
        <f t="shared" si="10"/>
        <v>0</v>
      </c>
      <c r="N106" s="38" t="str">
        <f t="shared" si="11"/>
        <v>Info Link</v>
      </c>
    </row>
    <row r="107" spans="1:14" x14ac:dyDescent="0.25">
      <c r="A107" s="33">
        <v>9780375832192</v>
      </c>
      <c r="B107" s="33" t="s">
        <v>163</v>
      </c>
      <c r="C107" s="31" t="s">
        <v>140</v>
      </c>
      <c r="D107" s="34" t="s">
        <v>179</v>
      </c>
      <c r="E107" s="34" t="s">
        <v>113</v>
      </c>
      <c r="F107" s="34" t="s">
        <v>35</v>
      </c>
      <c r="G107" s="34" t="s">
        <v>114</v>
      </c>
      <c r="H107" s="35">
        <v>38622</v>
      </c>
      <c r="I107" s="36">
        <v>6.99</v>
      </c>
      <c r="J107" s="60">
        <v>0.22</v>
      </c>
      <c r="K107" s="36">
        <f t="shared" si="9"/>
        <v>5.45</v>
      </c>
      <c r="L107" s="50"/>
      <c r="M107" s="37">
        <f t="shared" si="10"/>
        <v>0</v>
      </c>
      <c r="N107" s="38" t="str">
        <f t="shared" si="11"/>
        <v>Info Link</v>
      </c>
    </row>
    <row r="108" spans="1:14" x14ac:dyDescent="0.25">
      <c r="A108" s="33">
        <v>9780375802997</v>
      </c>
      <c r="B108" s="33" t="s">
        <v>163</v>
      </c>
      <c r="C108" s="31" t="s">
        <v>144</v>
      </c>
      <c r="D108" s="34" t="s">
        <v>183</v>
      </c>
      <c r="E108" s="34" t="s">
        <v>113</v>
      </c>
      <c r="F108" s="34" t="s">
        <v>35</v>
      </c>
      <c r="G108" s="34" t="s">
        <v>114</v>
      </c>
      <c r="H108" s="35">
        <v>37033</v>
      </c>
      <c r="I108" s="36">
        <v>6.99</v>
      </c>
      <c r="J108" s="60">
        <v>0.22</v>
      </c>
      <c r="K108" s="36">
        <f t="shared" si="9"/>
        <v>5.45</v>
      </c>
      <c r="L108" s="50"/>
      <c r="M108" s="37">
        <f t="shared" si="10"/>
        <v>0</v>
      </c>
      <c r="N108" s="38" t="str">
        <f t="shared" si="11"/>
        <v>Info Link</v>
      </c>
    </row>
    <row r="109" spans="1:14" x14ac:dyDescent="0.25">
      <c r="A109" s="33">
        <v>9780375832222</v>
      </c>
      <c r="B109" s="33" t="s">
        <v>163</v>
      </c>
      <c r="C109" s="31" t="s">
        <v>132</v>
      </c>
      <c r="D109" s="34" t="s">
        <v>172</v>
      </c>
      <c r="E109" s="34" t="s">
        <v>113</v>
      </c>
      <c r="F109" s="34" t="s">
        <v>35</v>
      </c>
      <c r="G109" s="34" t="s">
        <v>114</v>
      </c>
      <c r="H109" s="35">
        <v>39350</v>
      </c>
      <c r="I109" s="36">
        <v>6.99</v>
      </c>
      <c r="J109" s="60">
        <v>0.22</v>
      </c>
      <c r="K109" s="36">
        <f t="shared" si="9"/>
        <v>5.45</v>
      </c>
      <c r="L109" s="50"/>
      <c r="M109" s="37">
        <f t="shared" si="10"/>
        <v>0</v>
      </c>
      <c r="N109" s="38" t="str">
        <f t="shared" si="11"/>
        <v>Info Link</v>
      </c>
    </row>
    <row r="110" spans="1:14" x14ac:dyDescent="0.25">
      <c r="A110" s="33">
        <v>9780375860102</v>
      </c>
      <c r="B110" s="33" t="s">
        <v>163</v>
      </c>
      <c r="C110" s="31" t="s">
        <v>154</v>
      </c>
      <c r="D110" s="34" t="s">
        <v>203</v>
      </c>
      <c r="E110" s="34" t="s">
        <v>113</v>
      </c>
      <c r="F110" s="34" t="s">
        <v>35</v>
      </c>
      <c r="G110" s="34" t="s">
        <v>114</v>
      </c>
      <c r="H110" s="35">
        <v>40435</v>
      </c>
      <c r="I110" s="36">
        <v>6.99</v>
      </c>
      <c r="J110" s="60">
        <v>0.22</v>
      </c>
      <c r="K110" s="36">
        <f t="shared" si="9"/>
        <v>5.45</v>
      </c>
      <c r="L110" s="50"/>
      <c r="M110" s="37">
        <f t="shared" si="10"/>
        <v>0</v>
      </c>
      <c r="N110" s="38" t="str">
        <f t="shared" si="11"/>
        <v>Info Link</v>
      </c>
    </row>
    <row r="111" spans="1:14" x14ac:dyDescent="0.25">
      <c r="A111" s="33">
        <v>9780375813559</v>
      </c>
      <c r="B111" s="33" t="s">
        <v>163</v>
      </c>
      <c r="C111" s="31" t="s">
        <v>145</v>
      </c>
      <c r="D111" s="34" t="s">
        <v>184</v>
      </c>
      <c r="E111" s="34" t="s">
        <v>113</v>
      </c>
      <c r="F111" s="34" t="s">
        <v>35</v>
      </c>
      <c r="G111" s="34" t="s">
        <v>114</v>
      </c>
      <c r="H111" s="35">
        <v>37159</v>
      </c>
      <c r="I111" s="36">
        <v>6.99</v>
      </c>
      <c r="J111" s="60">
        <v>0.22</v>
      </c>
      <c r="K111" s="36">
        <f t="shared" ref="K111:K142" si="12">ROUND(I111*(1-J111),2)</f>
        <v>5.45</v>
      </c>
      <c r="L111" s="50"/>
      <c r="M111" s="37">
        <f t="shared" ref="M111:M142" si="13">L111*K111</f>
        <v>0</v>
      </c>
      <c r="N111" s="38" t="str">
        <f t="shared" ref="N111:N135" si="14">HYPERLINK("https://www.edelweiss.plus/#keywordSearch&amp;q="&amp;A111,"Info Link")</f>
        <v>Info Link</v>
      </c>
    </row>
    <row r="112" spans="1:14" x14ac:dyDescent="0.25">
      <c r="A112" s="33">
        <v>9780375823800</v>
      </c>
      <c r="B112" s="33" t="s">
        <v>163</v>
      </c>
      <c r="C112" s="31" t="s">
        <v>146</v>
      </c>
      <c r="D112" s="34" t="s">
        <v>185</v>
      </c>
      <c r="E112" s="34" t="s">
        <v>113</v>
      </c>
      <c r="F112" s="34" t="s">
        <v>35</v>
      </c>
      <c r="G112" s="34" t="s">
        <v>114</v>
      </c>
      <c r="H112" s="35">
        <v>38405</v>
      </c>
      <c r="I112" s="36">
        <v>6.99</v>
      </c>
      <c r="J112" s="60">
        <v>0.22</v>
      </c>
      <c r="K112" s="36">
        <f t="shared" si="12"/>
        <v>5.45</v>
      </c>
      <c r="L112" s="50"/>
      <c r="M112" s="37">
        <f t="shared" si="13"/>
        <v>0</v>
      </c>
      <c r="N112" s="38" t="str">
        <f t="shared" si="14"/>
        <v>Info Link</v>
      </c>
    </row>
    <row r="113" spans="1:14" x14ac:dyDescent="0.25">
      <c r="A113" s="33">
        <v>9780375846632</v>
      </c>
      <c r="B113" s="33" t="s">
        <v>163</v>
      </c>
      <c r="C113" s="31" t="s">
        <v>150</v>
      </c>
      <c r="D113" s="34" t="s">
        <v>204</v>
      </c>
      <c r="E113" s="34" t="s">
        <v>113</v>
      </c>
      <c r="F113" s="34" t="s">
        <v>35</v>
      </c>
      <c r="G113" s="34" t="s">
        <v>114</v>
      </c>
      <c r="H113" s="35">
        <v>39532</v>
      </c>
      <c r="I113" s="36">
        <v>6.99</v>
      </c>
      <c r="J113" s="60">
        <v>0.22</v>
      </c>
      <c r="K113" s="36">
        <f t="shared" si="12"/>
        <v>5.45</v>
      </c>
      <c r="L113" s="50"/>
      <c r="M113" s="37">
        <f t="shared" si="13"/>
        <v>0</v>
      </c>
      <c r="N113" s="38" t="str">
        <f t="shared" si="14"/>
        <v>Info Link</v>
      </c>
    </row>
    <row r="114" spans="1:14" x14ac:dyDescent="0.25">
      <c r="A114" s="33">
        <v>9780385386425</v>
      </c>
      <c r="B114" s="33" t="s">
        <v>163</v>
      </c>
      <c r="C114" s="31" t="s">
        <v>122</v>
      </c>
      <c r="D114" s="34" t="s">
        <v>205</v>
      </c>
      <c r="E114" s="34" t="s">
        <v>113</v>
      </c>
      <c r="F114" s="34" t="s">
        <v>39</v>
      </c>
      <c r="G114" s="34" t="s">
        <v>116</v>
      </c>
      <c r="H114" s="35">
        <v>42178</v>
      </c>
      <c r="I114" s="36">
        <v>12.99</v>
      </c>
      <c r="J114" s="60">
        <v>0</v>
      </c>
      <c r="K114" s="36">
        <f t="shared" si="12"/>
        <v>12.99</v>
      </c>
      <c r="L114" s="50"/>
      <c r="M114" s="37">
        <f t="shared" si="13"/>
        <v>0</v>
      </c>
      <c r="N114" s="38" t="str">
        <f t="shared" si="14"/>
        <v>Info Link</v>
      </c>
    </row>
    <row r="115" spans="1:14" x14ac:dyDescent="0.25">
      <c r="A115" s="33">
        <v>9780385386418</v>
      </c>
      <c r="B115" s="33" t="s">
        <v>163</v>
      </c>
      <c r="C115" s="31" t="s">
        <v>122</v>
      </c>
      <c r="D115" s="34" t="s">
        <v>205</v>
      </c>
      <c r="E115" s="34" t="s">
        <v>113</v>
      </c>
      <c r="F115" s="34" t="s">
        <v>35</v>
      </c>
      <c r="G115" s="34" t="s">
        <v>114</v>
      </c>
      <c r="H115" s="35">
        <v>42178</v>
      </c>
      <c r="I115" s="36">
        <v>6.99</v>
      </c>
      <c r="J115" s="60">
        <v>0.22</v>
      </c>
      <c r="K115" s="36">
        <f t="shared" si="12"/>
        <v>5.45</v>
      </c>
      <c r="L115" s="50"/>
      <c r="M115" s="37">
        <f t="shared" si="13"/>
        <v>0</v>
      </c>
      <c r="N115" s="38" t="str">
        <f t="shared" si="14"/>
        <v>Info Link</v>
      </c>
    </row>
    <row r="116" spans="1:14" x14ac:dyDescent="0.25">
      <c r="A116" s="33">
        <v>9780375860119</v>
      </c>
      <c r="B116" s="33" t="s">
        <v>163</v>
      </c>
      <c r="C116" s="31" t="s">
        <v>155</v>
      </c>
      <c r="D116" s="34" t="s">
        <v>206</v>
      </c>
      <c r="E116" s="34" t="s">
        <v>113</v>
      </c>
      <c r="F116" s="34" t="s">
        <v>35</v>
      </c>
      <c r="G116" s="34" t="s">
        <v>114</v>
      </c>
      <c r="H116" s="35">
        <v>40554</v>
      </c>
      <c r="I116" s="36">
        <v>6.99</v>
      </c>
      <c r="J116" s="60">
        <v>0.22</v>
      </c>
      <c r="K116" s="36">
        <f t="shared" si="12"/>
        <v>5.45</v>
      </c>
      <c r="L116" s="50"/>
      <c r="M116" s="37">
        <f t="shared" si="13"/>
        <v>0</v>
      </c>
      <c r="N116" s="38" t="str">
        <f t="shared" si="14"/>
        <v>Info Link</v>
      </c>
    </row>
    <row r="117" spans="1:14" x14ac:dyDescent="0.25">
      <c r="A117" s="33">
        <v>9780385386296</v>
      </c>
      <c r="B117" s="33" t="s">
        <v>163</v>
      </c>
      <c r="C117" s="31" t="s">
        <v>161</v>
      </c>
      <c r="D117" s="34" t="s">
        <v>207</v>
      </c>
      <c r="E117" s="34" t="s">
        <v>113</v>
      </c>
      <c r="F117" s="34" t="s">
        <v>35</v>
      </c>
      <c r="G117" s="34" t="s">
        <v>114</v>
      </c>
      <c r="H117" s="35">
        <v>41786</v>
      </c>
      <c r="I117" s="36">
        <v>6.99</v>
      </c>
      <c r="J117" s="60">
        <v>0.22</v>
      </c>
      <c r="K117" s="36">
        <f t="shared" si="12"/>
        <v>5.45</v>
      </c>
      <c r="L117" s="50"/>
      <c r="M117" s="37">
        <f t="shared" si="13"/>
        <v>0</v>
      </c>
      <c r="N117" s="38" t="str">
        <f t="shared" si="14"/>
        <v>Info Link</v>
      </c>
    </row>
    <row r="118" spans="1:14" x14ac:dyDescent="0.25">
      <c r="A118" s="33">
        <v>9780375813566</v>
      </c>
      <c r="B118" s="33" t="s">
        <v>163</v>
      </c>
      <c r="C118" s="31" t="s">
        <v>147</v>
      </c>
      <c r="D118" s="34" t="s">
        <v>186</v>
      </c>
      <c r="E118" s="34" t="s">
        <v>113</v>
      </c>
      <c r="F118" s="34" t="s">
        <v>35</v>
      </c>
      <c r="G118" s="34" t="s">
        <v>114</v>
      </c>
      <c r="H118" s="35">
        <v>37313</v>
      </c>
      <c r="I118" s="36">
        <v>6.99</v>
      </c>
      <c r="J118" s="60">
        <v>0.22</v>
      </c>
      <c r="K118" s="36">
        <f t="shared" si="12"/>
        <v>5.45</v>
      </c>
      <c r="L118" s="50"/>
      <c r="M118" s="37">
        <f t="shared" si="13"/>
        <v>0</v>
      </c>
      <c r="N118" s="38" t="str">
        <f t="shared" si="14"/>
        <v>Info Link</v>
      </c>
    </row>
    <row r="119" spans="1:14" x14ac:dyDescent="0.25">
      <c r="A119" s="33">
        <v>9781101936481</v>
      </c>
      <c r="B119" s="33" t="s">
        <v>163</v>
      </c>
      <c r="C119" s="31" t="s">
        <v>143</v>
      </c>
      <c r="D119" s="34" t="s">
        <v>182</v>
      </c>
      <c r="E119" s="34" t="s">
        <v>113</v>
      </c>
      <c r="F119" s="34" t="s">
        <v>35</v>
      </c>
      <c r="G119" s="34" t="s">
        <v>114</v>
      </c>
      <c r="H119" s="35">
        <v>43319</v>
      </c>
      <c r="I119" s="36">
        <v>6.99</v>
      </c>
      <c r="J119" s="60">
        <v>0.22</v>
      </c>
      <c r="K119" s="36">
        <f t="shared" si="12"/>
        <v>5.45</v>
      </c>
      <c r="L119" s="50"/>
      <c r="M119" s="37">
        <f t="shared" si="13"/>
        <v>0</v>
      </c>
      <c r="N119" s="38" t="str">
        <f t="shared" si="14"/>
        <v>Info Link</v>
      </c>
    </row>
    <row r="120" spans="1:14" x14ac:dyDescent="0.25">
      <c r="A120" s="33">
        <v>9780375813573</v>
      </c>
      <c r="B120" s="33" t="s">
        <v>163</v>
      </c>
      <c r="C120" s="31" t="s">
        <v>136</v>
      </c>
      <c r="D120" s="34" t="s">
        <v>176</v>
      </c>
      <c r="E120" s="34" t="s">
        <v>113</v>
      </c>
      <c r="F120" s="34" t="s">
        <v>35</v>
      </c>
      <c r="G120" s="34" t="s">
        <v>114</v>
      </c>
      <c r="H120" s="35">
        <v>37495</v>
      </c>
      <c r="I120" s="36">
        <v>6.99</v>
      </c>
      <c r="J120" s="60">
        <v>0.22</v>
      </c>
      <c r="K120" s="36">
        <f t="shared" si="12"/>
        <v>5.45</v>
      </c>
      <c r="L120" s="50"/>
      <c r="M120" s="37">
        <f t="shared" si="13"/>
        <v>0</v>
      </c>
      <c r="N120" s="38" t="str">
        <f t="shared" si="14"/>
        <v>Info Link</v>
      </c>
    </row>
    <row r="121" spans="1:14" x14ac:dyDescent="0.25">
      <c r="A121" s="33">
        <v>9780375832215</v>
      </c>
      <c r="B121" s="33" t="s">
        <v>163</v>
      </c>
      <c r="C121" s="31" t="s">
        <v>141</v>
      </c>
      <c r="D121" s="34" t="s">
        <v>180</v>
      </c>
      <c r="E121" s="34" t="s">
        <v>113</v>
      </c>
      <c r="F121" s="34" t="s">
        <v>35</v>
      </c>
      <c r="G121" s="34" t="s">
        <v>114</v>
      </c>
      <c r="H121" s="35">
        <v>39140</v>
      </c>
      <c r="I121" s="36">
        <v>6.99</v>
      </c>
      <c r="J121" s="60">
        <v>0.22</v>
      </c>
      <c r="K121" s="36">
        <f t="shared" si="12"/>
        <v>5.45</v>
      </c>
      <c r="L121" s="50"/>
      <c r="M121" s="37">
        <f t="shared" si="13"/>
        <v>0</v>
      </c>
      <c r="N121" s="38" t="str">
        <f t="shared" si="14"/>
        <v>Info Link</v>
      </c>
    </row>
    <row r="122" spans="1:14" x14ac:dyDescent="0.25">
      <c r="A122" s="33">
        <v>9780375813580</v>
      </c>
      <c r="B122" s="33" t="s">
        <v>163</v>
      </c>
      <c r="C122" s="31" t="s">
        <v>139</v>
      </c>
      <c r="D122" s="34" t="s">
        <v>178</v>
      </c>
      <c r="E122" s="34" t="s">
        <v>113</v>
      </c>
      <c r="F122" s="34" t="s">
        <v>35</v>
      </c>
      <c r="G122" s="34" t="s">
        <v>114</v>
      </c>
      <c r="H122" s="35">
        <v>37677</v>
      </c>
      <c r="I122" s="36">
        <v>6.99</v>
      </c>
      <c r="J122" s="60">
        <v>0.22</v>
      </c>
      <c r="K122" s="36">
        <f t="shared" si="12"/>
        <v>5.45</v>
      </c>
      <c r="L122" s="50"/>
      <c r="M122" s="37">
        <f t="shared" si="13"/>
        <v>0</v>
      </c>
      <c r="N122" s="38" t="str">
        <f t="shared" si="14"/>
        <v>Info Link</v>
      </c>
    </row>
    <row r="123" spans="1:14" x14ac:dyDescent="0.25">
      <c r="A123" s="33">
        <v>9780385386388</v>
      </c>
      <c r="B123" s="33" t="s">
        <v>163</v>
      </c>
      <c r="C123" s="31" t="s">
        <v>134</v>
      </c>
      <c r="D123" s="34" t="s">
        <v>174</v>
      </c>
      <c r="E123" s="34" t="s">
        <v>113</v>
      </c>
      <c r="F123" s="34" t="s">
        <v>35</v>
      </c>
      <c r="G123" s="34" t="s">
        <v>114</v>
      </c>
      <c r="H123" s="35">
        <v>42269</v>
      </c>
      <c r="I123" s="36">
        <v>6.99</v>
      </c>
      <c r="J123" s="60">
        <v>0.22</v>
      </c>
      <c r="K123" s="36">
        <f t="shared" si="12"/>
        <v>5.45</v>
      </c>
      <c r="L123" s="50"/>
      <c r="M123" s="37">
        <f t="shared" si="13"/>
        <v>0</v>
      </c>
      <c r="N123" s="38" t="str">
        <f t="shared" si="14"/>
        <v>Info Link</v>
      </c>
    </row>
    <row r="124" spans="1:14" x14ac:dyDescent="0.25">
      <c r="A124" s="33">
        <v>9781101936528</v>
      </c>
      <c r="B124" s="33" t="s">
        <v>163</v>
      </c>
      <c r="C124" s="31" t="s">
        <v>119</v>
      </c>
      <c r="D124" s="34" t="s">
        <v>167</v>
      </c>
      <c r="E124" s="34" t="s">
        <v>113</v>
      </c>
      <c r="F124" s="34" t="s">
        <v>39</v>
      </c>
      <c r="G124" s="34" t="s">
        <v>116</v>
      </c>
      <c r="H124" s="70">
        <v>43473</v>
      </c>
      <c r="I124" s="36">
        <v>12.99</v>
      </c>
      <c r="J124" s="60">
        <v>0</v>
      </c>
      <c r="K124" s="36">
        <f t="shared" si="12"/>
        <v>12.99</v>
      </c>
      <c r="L124" s="50"/>
      <c r="M124" s="37">
        <f t="shared" si="13"/>
        <v>0</v>
      </c>
      <c r="N124" s="38" t="str">
        <f t="shared" si="14"/>
        <v>Info Link</v>
      </c>
    </row>
    <row r="125" spans="1:14" x14ac:dyDescent="0.25">
      <c r="A125" s="33">
        <v>9781101936511</v>
      </c>
      <c r="B125" s="33" t="s">
        <v>163</v>
      </c>
      <c r="C125" s="31" t="s">
        <v>119</v>
      </c>
      <c r="D125" s="34" t="s">
        <v>167</v>
      </c>
      <c r="E125" s="34" t="s">
        <v>113</v>
      </c>
      <c r="F125" s="34" t="s">
        <v>35</v>
      </c>
      <c r="G125" s="34" t="s">
        <v>114</v>
      </c>
      <c r="H125" s="70">
        <v>43473</v>
      </c>
      <c r="I125" s="36">
        <v>6.99</v>
      </c>
      <c r="J125" s="60">
        <v>0.22</v>
      </c>
      <c r="K125" s="36">
        <f t="shared" si="12"/>
        <v>5.45</v>
      </c>
      <c r="L125" s="50"/>
      <c r="M125" s="37">
        <f t="shared" si="13"/>
        <v>0</v>
      </c>
      <c r="N125" s="38" t="str">
        <f t="shared" si="14"/>
        <v>Info Link</v>
      </c>
    </row>
    <row r="126" spans="1:14" x14ac:dyDescent="0.25">
      <c r="A126" s="33">
        <v>9781101936467</v>
      </c>
      <c r="B126" s="33" t="s">
        <v>163</v>
      </c>
      <c r="C126" s="31" t="s">
        <v>115</v>
      </c>
      <c r="D126" s="34" t="s">
        <v>165</v>
      </c>
      <c r="E126" s="34" t="s">
        <v>113</v>
      </c>
      <c r="F126" s="34" t="s">
        <v>39</v>
      </c>
      <c r="G126" s="34" t="s">
        <v>116</v>
      </c>
      <c r="H126" s="35">
        <v>43102</v>
      </c>
      <c r="I126" s="36">
        <v>12.99</v>
      </c>
      <c r="J126" s="60">
        <v>0</v>
      </c>
      <c r="K126" s="36">
        <f t="shared" si="12"/>
        <v>12.99</v>
      </c>
      <c r="L126" s="50"/>
      <c r="M126" s="37">
        <f t="shared" si="13"/>
        <v>0</v>
      </c>
      <c r="N126" s="38" t="str">
        <f t="shared" si="14"/>
        <v>Info Link</v>
      </c>
    </row>
    <row r="127" spans="1:14" x14ac:dyDescent="0.25">
      <c r="A127" s="33">
        <v>9781101936450</v>
      </c>
      <c r="B127" s="33" t="s">
        <v>163</v>
      </c>
      <c r="C127" s="31" t="s">
        <v>115</v>
      </c>
      <c r="D127" s="34" t="s">
        <v>165</v>
      </c>
      <c r="E127" s="34" t="s">
        <v>113</v>
      </c>
      <c r="F127" s="34" t="s">
        <v>35</v>
      </c>
      <c r="G127" s="34" t="s">
        <v>114</v>
      </c>
      <c r="H127" s="35">
        <v>43102</v>
      </c>
      <c r="I127" s="36">
        <v>6.99</v>
      </c>
      <c r="J127" s="60">
        <v>0.22</v>
      </c>
      <c r="K127" s="36">
        <f t="shared" si="12"/>
        <v>5.45</v>
      </c>
      <c r="L127" s="50"/>
      <c r="M127" s="37">
        <f t="shared" si="13"/>
        <v>0</v>
      </c>
      <c r="N127" s="38" t="str">
        <f t="shared" si="14"/>
        <v>Info Link</v>
      </c>
    </row>
    <row r="128" spans="1:14" x14ac:dyDescent="0.25">
      <c r="A128" s="33">
        <v>9781101936399</v>
      </c>
      <c r="B128" s="33" t="s">
        <v>163</v>
      </c>
      <c r="C128" s="31" t="s">
        <v>164</v>
      </c>
      <c r="D128" s="34" t="s">
        <v>189</v>
      </c>
      <c r="E128" s="34" t="s">
        <v>113</v>
      </c>
      <c r="F128" s="34" t="s">
        <v>35</v>
      </c>
      <c r="G128" s="34" t="s">
        <v>114</v>
      </c>
      <c r="H128" s="35">
        <v>42808</v>
      </c>
      <c r="I128" s="36">
        <v>6.99</v>
      </c>
      <c r="J128" s="60">
        <v>0.22</v>
      </c>
      <c r="K128" s="36">
        <f t="shared" si="12"/>
        <v>5.45</v>
      </c>
      <c r="L128" s="50"/>
      <c r="M128" s="37">
        <f t="shared" si="13"/>
        <v>0</v>
      </c>
      <c r="N128" s="38" t="str">
        <f t="shared" si="14"/>
        <v>Info Link</v>
      </c>
    </row>
    <row r="129" spans="1:14" ht="75" x14ac:dyDescent="0.25">
      <c r="A129" s="55">
        <v>9780525645382</v>
      </c>
      <c r="B129" s="69" t="s">
        <v>210</v>
      </c>
      <c r="C129" s="56" t="s">
        <v>188</v>
      </c>
      <c r="D129" s="57"/>
      <c r="E129" s="57" t="s">
        <v>113</v>
      </c>
      <c r="F129" s="57" t="s">
        <v>35</v>
      </c>
      <c r="G129" s="57" t="s">
        <v>114</v>
      </c>
      <c r="H129" s="58">
        <v>43354</v>
      </c>
      <c r="I129" s="51">
        <v>27.96</v>
      </c>
      <c r="J129" s="61">
        <v>0.22</v>
      </c>
      <c r="K129" s="51">
        <f t="shared" si="12"/>
        <v>21.81</v>
      </c>
      <c r="L129" s="52"/>
      <c r="M129" s="53">
        <f t="shared" si="13"/>
        <v>0</v>
      </c>
      <c r="N129" s="54" t="str">
        <f t="shared" si="14"/>
        <v>Info Link</v>
      </c>
    </row>
    <row r="130" spans="1:14" x14ac:dyDescent="0.25">
      <c r="A130" s="33">
        <v>9780553508406</v>
      </c>
      <c r="B130" s="33" t="s">
        <v>127</v>
      </c>
      <c r="C130" s="31" t="s">
        <v>129</v>
      </c>
      <c r="D130" s="34"/>
      <c r="E130" s="34" t="s">
        <v>113</v>
      </c>
      <c r="F130" s="34" t="s">
        <v>35</v>
      </c>
      <c r="G130" s="34" t="s">
        <v>114</v>
      </c>
      <c r="H130" s="35">
        <v>42122</v>
      </c>
      <c r="I130" s="36">
        <v>6.99</v>
      </c>
      <c r="J130" s="60">
        <v>0.22</v>
      </c>
      <c r="K130" s="36">
        <f t="shared" si="12"/>
        <v>5.45</v>
      </c>
      <c r="L130" s="50"/>
      <c r="M130" s="37">
        <f t="shared" si="13"/>
        <v>0</v>
      </c>
      <c r="N130" s="38" t="str">
        <f t="shared" si="14"/>
        <v>Info Link</v>
      </c>
    </row>
    <row r="131" spans="1:14" x14ac:dyDescent="0.25">
      <c r="A131" s="33">
        <v>9780375862168</v>
      </c>
      <c r="B131" s="33" t="s">
        <v>127</v>
      </c>
      <c r="C131" s="31" t="s">
        <v>128</v>
      </c>
      <c r="D131" s="34"/>
      <c r="E131" s="34" t="s">
        <v>113</v>
      </c>
      <c r="F131" s="34" t="s">
        <v>35</v>
      </c>
      <c r="G131" s="34" t="s">
        <v>114</v>
      </c>
      <c r="H131" s="35">
        <v>40295</v>
      </c>
      <c r="I131" s="36">
        <v>6.99</v>
      </c>
      <c r="J131" s="60">
        <v>0.22</v>
      </c>
      <c r="K131" s="36">
        <f t="shared" si="12"/>
        <v>5.45</v>
      </c>
      <c r="L131" s="50"/>
      <c r="M131" s="37">
        <f t="shared" si="13"/>
        <v>0</v>
      </c>
      <c r="N131" s="38" t="str">
        <f t="shared" si="14"/>
        <v>Info Link</v>
      </c>
    </row>
    <row r="132" spans="1:14" x14ac:dyDescent="0.25">
      <c r="A132" s="33">
        <v>9780385375054</v>
      </c>
      <c r="B132" s="33" t="s">
        <v>127</v>
      </c>
      <c r="C132" s="31" t="s">
        <v>162</v>
      </c>
      <c r="D132" s="34"/>
      <c r="E132" s="34" t="s">
        <v>113</v>
      </c>
      <c r="F132" s="34" t="s">
        <v>58</v>
      </c>
      <c r="G132" s="34" t="s">
        <v>114</v>
      </c>
      <c r="H132" s="35">
        <v>41751</v>
      </c>
      <c r="I132" s="36">
        <v>13.99</v>
      </c>
      <c r="J132" s="60">
        <v>0.22</v>
      </c>
      <c r="K132" s="36">
        <f t="shared" si="12"/>
        <v>10.91</v>
      </c>
      <c r="L132" s="50"/>
      <c r="M132" s="37">
        <f t="shared" si="13"/>
        <v>0</v>
      </c>
      <c r="N132" s="38" t="str">
        <f t="shared" si="14"/>
        <v>Info Link</v>
      </c>
    </row>
    <row r="133" spans="1:14" x14ac:dyDescent="0.25">
      <c r="A133" s="33">
        <v>9780553497373</v>
      </c>
      <c r="B133" s="33" t="s">
        <v>111</v>
      </c>
      <c r="C133" s="31" t="s">
        <v>112</v>
      </c>
      <c r="D133" s="34"/>
      <c r="E133" s="34" t="s">
        <v>113</v>
      </c>
      <c r="F133" s="34" t="s">
        <v>58</v>
      </c>
      <c r="G133" s="34" t="s">
        <v>114</v>
      </c>
      <c r="H133" s="35">
        <v>41905</v>
      </c>
      <c r="I133" s="36">
        <v>13.99</v>
      </c>
      <c r="J133" s="60">
        <v>0.22</v>
      </c>
      <c r="K133" s="36">
        <f t="shared" si="12"/>
        <v>10.91</v>
      </c>
      <c r="L133" s="50"/>
      <c r="M133" s="37">
        <f t="shared" si="13"/>
        <v>0</v>
      </c>
      <c r="N133" s="38" t="str">
        <f t="shared" si="14"/>
        <v>Info Link</v>
      </c>
    </row>
    <row r="134" spans="1:14" x14ac:dyDescent="0.25">
      <c r="A134" s="33">
        <v>9780449817902</v>
      </c>
      <c r="B134" s="33" t="s">
        <v>111</v>
      </c>
      <c r="C134" s="31" t="s">
        <v>130</v>
      </c>
      <c r="D134" s="34" t="s">
        <v>170</v>
      </c>
      <c r="E134" s="34" t="s">
        <v>113</v>
      </c>
      <c r="F134" s="34" t="s">
        <v>35</v>
      </c>
      <c r="G134" s="34" t="s">
        <v>114</v>
      </c>
      <c r="H134" s="35">
        <v>41478</v>
      </c>
      <c r="I134" s="36">
        <v>5.99</v>
      </c>
      <c r="J134" s="60">
        <v>0.22</v>
      </c>
      <c r="K134" s="36">
        <f t="shared" si="12"/>
        <v>4.67</v>
      </c>
      <c r="L134" s="50"/>
      <c r="M134" s="37">
        <f t="shared" si="13"/>
        <v>0</v>
      </c>
      <c r="N134" s="38" t="str">
        <f t="shared" si="14"/>
        <v>Info Link</v>
      </c>
    </row>
    <row r="135" spans="1:14" x14ac:dyDescent="0.25">
      <c r="A135" s="33">
        <v>9780399551178</v>
      </c>
      <c r="B135" s="33" t="s">
        <v>125</v>
      </c>
      <c r="C135" s="31" t="s">
        <v>126</v>
      </c>
      <c r="D135" s="34"/>
      <c r="E135" s="34" t="s">
        <v>113</v>
      </c>
      <c r="F135" s="34" t="s">
        <v>58</v>
      </c>
      <c r="G135" s="34" t="s">
        <v>114</v>
      </c>
      <c r="H135" s="35">
        <v>42640</v>
      </c>
      <c r="I135" s="36">
        <v>16.989999999999998</v>
      </c>
      <c r="J135" s="60">
        <v>0.22</v>
      </c>
      <c r="K135" s="36">
        <f t="shared" si="12"/>
        <v>13.25</v>
      </c>
      <c r="L135" s="50"/>
      <c r="M135" s="37">
        <f t="shared" si="13"/>
        <v>0</v>
      </c>
      <c r="N135" s="38" t="str">
        <f t="shared" si="14"/>
        <v>Info Link</v>
      </c>
    </row>
    <row r="136" spans="1:14" x14ac:dyDescent="0.25">
      <c r="A136" s="39"/>
      <c r="B136" s="39"/>
      <c r="C136" s="40"/>
      <c r="D136" s="40"/>
      <c r="E136" s="40"/>
      <c r="F136" s="40"/>
      <c r="G136" s="40"/>
      <c r="H136" s="41"/>
      <c r="I136" s="42"/>
      <c r="J136" s="62"/>
      <c r="K136" s="42"/>
      <c r="L136" s="43"/>
      <c r="M136" s="44"/>
      <c r="N136" s="45"/>
    </row>
    <row r="137" spans="1:14" ht="15.75" x14ac:dyDescent="0.25">
      <c r="L137" s="48">
        <f>SUM(L16:L135)</f>
        <v>0</v>
      </c>
      <c r="M137" s="49">
        <f>SUM(M16:M135)</f>
        <v>0</v>
      </c>
    </row>
  </sheetData>
  <sheetProtection algorithmName="SHA-512" hashValue="yv5Bt62jYrdRsooMtukcUG25uSktdB8fdDRLKSceTOEpr9bfIvj0ZVT1EDKy98B/tibs+CAjq0OY2IB3c1ua2A==" saltValue="3cPXyNK67eo1LpyVLQgRnA==" spinCount="100000" sheet="1" objects="1" scenarios="1"/>
  <sortState xmlns:xlrd2="http://schemas.microsoft.com/office/spreadsheetml/2017/richdata2" ref="A79:N128">
    <sortCondition ref="B79:B128"/>
    <sortCondition ref="C79:C128"/>
  </sortState>
  <mergeCells count="5">
    <mergeCell ref="A11:M11"/>
    <mergeCell ref="A14:N15"/>
    <mergeCell ref="A28:N29"/>
    <mergeCell ref="A41:N42"/>
    <mergeCell ref="A76:N77"/>
  </mergeCells>
  <pageMargins left="0.7" right="0.7" top="0.49281249999999999" bottom="0.75" header="0.3" footer="0.3"/>
  <pageSetup scale="57" fitToHeight="0" orientation="landscape" horizontalDpi="4294967294" verticalDpi="4294967294" r:id="rId1"/>
  <headerFooter>
    <oddFooter>&amp;L&amp;"-,Italic"&amp;10For quoting purposes only - subject to change and availability.&amp;C&amp;P of &amp;N&amp;R&amp;"-,Italic"&amp;10GPPCS Award Cartwright School District 83  #REV IFB 14-15-01
Mohave Direct Contract: #15B-PHXBC-0518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8A65B-CBCB-4CCA-8465-D2A30AAF7D82}">
  <sheetPr>
    <pageSetUpPr fitToPage="1"/>
  </sheetPr>
  <dimension ref="A1:N23"/>
  <sheetViews>
    <sheetView workbookViewId="0">
      <selection activeCell="C12" sqref="C12:F14"/>
    </sheetView>
  </sheetViews>
  <sheetFormatPr defaultRowHeight="15" x14ac:dyDescent="0.25"/>
  <sheetData>
    <row r="1" spans="1:14" x14ac:dyDescent="0.25">
      <c r="A1" s="2"/>
      <c r="B1" s="2"/>
      <c r="C1" s="2"/>
      <c r="D1" s="2"/>
      <c r="E1" s="2"/>
      <c r="F1" s="2"/>
      <c r="G1" s="2"/>
      <c r="H1" s="2"/>
      <c r="I1" s="2"/>
      <c r="J1" s="2"/>
      <c r="K1" s="2"/>
      <c r="L1" s="2"/>
      <c r="M1" s="2"/>
      <c r="N1" s="2"/>
    </row>
    <row r="2" spans="1:14" x14ac:dyDescent="0.25">
      <c r="A2" s="2"/>
      <c r="B2" s="2"/>
      <c r="C2" s="2"/>
      <c r="D2" s="2"/>
      <c r="E2" s="2"/>
      <c r="F2" s="2"/>
      <c r="G2" s="2"/>
      <c r="H2" s="2"/>
      <c r="I2" s="2"/>
      <c r="J2" s="2"/>
      <c r="K2" s="2"/>
      <c r="L2" s="2"/>
      <c r="M2" s="2"/>
      <c r="N2" s="2"/>
    </row>
    <row r="3" spans="1:14" x14ac:dyDescent="0.25">
      <c r="A3" s="2"/>
      <c r="B3" s="2"/>
      <c r="C3" s="2"/>
      <c r="D3" s="2"/>
      <c r="E3" s="2"/>
      <c r="F3" s="2"/>
      <c r="G3" s="2"/>
      <c r="H3" s="2"/>
      <c r="I3" s="2"/>
      <c r="J3" s="2"/>
      <c r="K3" s="2"/>
      <c r="L3" s="2"/>
      <c r="M3" s="2"/>
      <c r="N3" s="2"/>
    </row>
    <row r="4" spans="1:14" x14ac:dyDescent="0.25">
      <c r="A4" s="2"/>
      <c r="B4" s="2"/>
      <c r="C4" s="2"/>
      <c r="D4" s="2"/>
      <c r="E4" s="2"/>
      <c r="F4" s="2"/>
      <c r="G4" s="2"/>
      <c r="H4" s="2"/>
      <c r="I4" s="2"/>
      <c r="J4" s="2"/>
      <c r="K4" s="2"/>
      <c r="L4" s="2"/>
      <c r="M4" s="2"/>
      <c r="N4" s="2"/>
    </row>
    <row r="5" spans="1:14" x14ac:dyDescent="0.25">
      <c r="A5" s="2"/>
      <c r="B5" s="2"/>
      <c r="C5" s="2"/>
      <c r="D5" s="2"/>
      <c r="E5" s="2"/>
      <c r="F5" s="2"/>
      <c r="G5" s="2"/>
      <c r="H5" s="2"/>
      <c r="I5" s="2"/>
      <c r="J5" s="2"/>
      <c r="K5" s="2"/>
      <c r="L5" s="2"/>
      <c r="M5" s="2"/>
      <c r="N5" s="2"/>
    </row>
    <row r="6" spans="1:14" ht="15.75" x14ac:dyDescent="0.25">
      <c r="A6" s="2"/>
      <c r="B6" s="2"/>
      <c r="C6" s="10"/>
      <c r="D6" s="10"/>
      <c r="E6" s="10"/>
      <c r="F6" s="10"/>
      <c r="G6" s="2"/>
      <c r="H6" s="2"/>
      <c r="I6" s="2"/>
      <c r="J6" s="4" t="s">
        <v>17</v>
      </c>
      <c r="K6" s="5">
        <f>'Cheat Sheet'!$L$137</f>
        <v>0</v>
      </c>
      <c r="L6" s="11">
        <f>'Cheat Sheet'!$M$137</f>
        <v>0</v>
      </c>
      <c r="M6" s="2"/>
      <c r="N6" s="2"/>
    </row>
    <row r="7" spans="1:14" ht="15.75" x14ac:dyDescent="0.25">
      <c r="A7" s="2"/>
      <c r="B7" s="2"/>
      <c r="C7" s="10"/>
      <c r="D7" s="10"/>
      <c r="E7" s="10"/>
      <c r="F7" s="10"/>
      <c r="G7" s="2"/>
      <c r="H7" s="2"/>
      <c r="I7" s="2"/>
      <c r="J7" s="9" t="s">
        <v>18</v>
      </c>
      <c r="K7" s="6" t="b">
        <v>0</v>
      </c>
      <c r="L7" s="7">
        <f>IF(K7=TRUE,ROUND(K6*1.6,2),0)</f>
        <v>0</v>
      </c>
      <c r="M7" s="2"/>
      <c r="N7" s="2"/>
    </row>
    <row r="8" spans="1:14" ht="15.75" x14ac:dyDescent="0.25">
      <c r="A8" s="2"/>
      <c r="B8" s="2"/>
      <c r="C8" s="10"/>
      <c r="D8" s="10"/>
      <c r="E8" s="10"/>
      <c r="F8" s="10"/>
      <c r="G8" s="2"/>
      <c r="H8" s="2"/>
      <c r="I8" s="2"/>
      <c r="J8" s="9" t="s">
        <v>19</v>
      </c>
      <c r="K8" s="6" t="b">
        <v>0</v>
      </c>
      <c r="L8" s="7">
        <f>IF(K8=TRUE,ROUND(L6*0.086,2),0)</f>
        <v>0</v>
      </c>
      <c r="M8" s="2"/>
      <c r="N8" s="2"/>
    </row>
    <row r="9" spans="1:14" ht="15.75" x14ac:dyDescent="0.25">
      <c r="A9" s="2"/>
      <c r="B9" s="2"/>
      <c r="C9" s="10"/>
      <c r="D9" s="10"/>
      <c r="E9" s="10"/>
      <c r="F9" s="10"/>
      <c r="G9" s="2"/>
      <c r="H9" s="2"/>
      <c r="I9" s="2"/>
      <c r="J9" s="9" t="s">
        <v>20</v>
      </c>
      <c r="K9" s="8"/>
      <c r="L9" s="7">
        <v>0</v>
      </c>
      <c r="M9" s="2"/>
      <c r="N9" s="2"/>
    </row>
    <row r="10" spans="1:14" x14ac:dyDescent="0.25">
      <c r="A10" s="2"/>
      <c r="B10" s="2"/>
      <c r="C10" s="10"/>
      <c r="D10" s="10"/>
      <c r="E10" s="10"/>
      <c r="F10" s="10"/>
      <c r="G10" s="2"/>
      <c r="H10" s="2"/>
      <c r="I10" s="2"/>
      <c r="J10" s="2"/>
      <c r="K10" s="2"/>
      <c r="L10" s="3"/>
      <c r="M10" s="2"/>
      <c r="N10" s="2"/>
    </row>
    <row r="11" spans="1:14" x14ac:dyDescent="0.25">
      <c r="A11" s="2"/>
      <c r="B11" s="2"/>
      <c r="C11" s="10"/>
      <c r="D11" s="10"/>
      <c r="E11" s="10"/>
      <c r="F11" s="10"/>
      <c r="G11" s="2"/>
      <c r="H11" s="2"/>
      <c r="I11" s="2"/>
      <c r="J11" s="2"/>
      <c r="K11" s="2"/>
      <c r="L11" s="2"/>
      <c r="M11" s="2"/>
      <c r="N11" s="2"/>
    </row>
    <row r="12" spans="1:14" ht="18.75" x14ac:dyDescent="0.3">
      <c r="A12" s="2"/>
      <c r="B12" s="1" t="s">
        <v>11</v>
      </c>
      <c r="C12" s="80"/>
      <c r="D12" s="80"/>
      <c r="E12" s="80"/>
      <c r="F12" s="80"/>
      <c r="G12" s="2"/>
      <c r="H12" s="2"/>
      <c r="I12" s="17" t="s">
        <v>21</v>
      </c>
      <c r="J12" s="18"/>
      <c r="K12" s="19">
        <f>K6</f>
        <v>0</v>
      </c>
      <c r="L12" s="81">
        <f>SUM(L6:L9)</f>
        <v>0</v>
      </c>
      <c r="M12" s="82"/>
      <c r="N12" s="2"/>
    </row>
    <row r="13" spans="1:14" ht="15.75" x14ac:dyDescent="0.25">
      <c r="A13" s="2"/>
      <c r="B13" s="1" t="s">
        <v>12</v>
      </c>
      <c r="C13" s="80"/>
      <c r="D13" s="80"/>
      <c r="E13" s="80"/>
      <c r="F13" s="80"/>
      <c r="G13" s="2"/>
      <c r="H13" s="2"/>
      <c r="I13" s="2"/>
      <c r="J13" s="2"/>
      <c r="K13" s="2"/>
      <c r="L13" s="2"/>
      <c r="M13" s="2"/>
      <c r="N13" s="2"/>
    </row>
    <row r="14" spans="1:14" ht="16.5" thickBot="1" x14ac:dyDescent="0.3">
      <c r="A14" s="2"/>
      <c r="B14" s="1" t="s">
        <v>13</v>
      </c>
      <c r="C14" s="80"/>
      <c r="D14" s="80"/>
      <c r="E14" s="80"/>
      <c r="F14" s="80"/>
      <c r="G14" s="2"/>
      <c r="H14" s="2"/>
      <c r="I14" s="2"/>
      <c r="J14" s="2"/>
      <c r="K14" s="2"/>
      <c r="L14" s="2"/>
      <c r="M14" s="2"/>
      <c r="N14" s="2"/>
    </row>
    <row r="15" spans="1:14" ht="18.75" x14ac:dyDescent="0.25">
      <c r="A15" s="2"/>
      <c r="B15" s="1" t="s">
        <v>14</v>
      </c>
      <c r="C15" s="80"/>
      <c r="D15" s="80"/>
      <c r="E15" s="80"/>
      <c r="F15" s="80"/>
      <c r="G15" s="2"/>
      <c r="H15" s="20"/>
      <c r="I15" s="13"/>
      <c r="J15" s="13"/>
      <c r="K15" s="14" t="s">
        <v>22</v>
      </c>
      <c r="L15" s="14"/>
      <c r="M15" s="14"/>
      <c r="N15" s="21"/>
    </row>
    <row r="16" spans="1:14" ht="18.75" x14ac:dyDescent="0.25">
      <c r="A16" s="2"/>
      <c r="B16" s="1"/>
      <c r="C16" s="80"/>
      <c r="D16" s="80"/>
      <c r="E16" s="80"/>
      <c r="F16" s="80"/>
      <c r="G16" s="2"/>
      <c r="H16" s="85" t="s">
        <v>28</v>
      </c>
      <c r="I16" s="86"/>
      <c r="J16" s="86"/>
      <c r="K16" s="86"/>
      <c r="L16" s="86"/>
      <c r="M16" s="86"/>
      <c r="N16" s="87"/>
    </row>
    <row r="17" spans="1:14" ht="19.5" thickBot="1" x14ac:dyDescent="0.3">
      <c r="A17" s="2"/>
      <c r="B17" s="1" t="s">
        <v>15</v>
      </c>
      <c r="C17" s="80"/>
      <c r="D17" s="80"/>
      <c r="E17" s="80"/>
      <c r="F17" s="80"/>
      <c r="G17" s="2"/>
      <c r="H17" s="22"/>
      <c r="I17" s="15"/>
      <c r="J17" s="15"/>
      <c r="K17" s="16" t="s">
        <v>23</v>
      </c>
      <c r="L17" s="16"/>
      <c r="M17" s="16"/>
      <c r="N17" s="23"/>
    </row>
    <row r="18" spans="1:14" ht="15.75" x14ac:dyDescent="0.25">
      <c r="A18" s="2"/>
      <c r="B18" s="1"/>
      <c r="C18" s="2"/>
      <c r="D18" s="2"/>
      <c r="E18" s="2"/>
      <c r="F18" s="2"/>
      <c r="G18" s="2"/>
      <c r="H18" s="2"/>
      <c r="I18" s="2"/>
      <c r="J18" s="2"/>
      <c r="K18" s="2"/>
      <c r="L18" s="2"/>
      <c r="M18" s="2"/>
      <c r="N18" s="2"/>
    </row>
    <row r="19" spans="1:14" ht="36" customHeight="1" x14ac:dyDescent="0.25">
      <c r="A19" s="2"/>
      <c r="B19" s="1" t="s">
        <v>16</v>
      </c>
      <c r="C19" s="83"/>
      <c r="D19" s="83"/>
      <c r="E19" s="83"/>
      <c r="F19" s="83"/>
      <c r="G19" s="84" t="s">
        <v>27</v>
      </c>
      <c r="H19" s="84"/>
      <c r="I19" s="84"/>
      <c r="J19" s="84"/>
      <c r="K19" s="84"/>
      <c r="L19" s="84"/>
      <c r="M19" s="84"/>
      <c r="N19" s="84"/>
    </row>
    <row r="20" spans="1:14" x14ac:dyDescent="0.25">
      <c r="A20" s="2"/>
      <c r="B20" s="2"/>
      <c r="C20" s="2"/>
      <c r="D20" s="2"/>
      <c r="E20" s="2"/>
      <c r="F20" s="2"/>
      <c r="G20" s="12" t="s">
        <v>24</v>
      </c>
      <c r="H20" s="2"/>
      <c r="I20" s="2"/>
      <c r="J20" s="2"/>
      <c r="K20" s="2"/>
      <c r="L20" s="2"/>
      <c r="M20" s="2"/>
      <c r="N20" s="2"/>
    </row>
    <row r="21" spans="1:14" x14ac:dyDescent="0.25">
      <c r="A21" s="2"/>
      <c r="B21" s="2"/>
      <c r="C21" s="2"/>
      <c r="D21" s="2"/>
      <c r="E21" s="2"/>
      <c r="F21" s="2"/>
      <c r="G21" s="12" t="s">
        <v>25</v>
      </c>
      <c r="H21" s="2"/>
      <c r="I21" s="2"/>
      <c r="J21" s="2"/>
      <c r="K21" s="2"/>
      <c r="L21" s="2"/>
      <c r="M21" s="2"/>
      <c r="N21" s="2"/>
    </row>
    <row r="22" spans="1:14" x14ac:dyDescent="0.25">
      <c r="A22" s="2"/>
      <c r="B22" s="2"/>
      <c r="C22" s="2"/>
      <c r="D22" s="2"/>
      <c r="E22" s="2"/>
      <c r="F22" s="2"/>
      <c r="G22" s="12" t="s">
        <v>26</v>
      </c>
      <c r="I22" s="2"/>
      <c r="J22" s="2"/>
      <c r="K22" s="2"/>
      <c r="L22" s="2"/>
      <c r="M22" s="2"/>
      <c r="N22" s="2"/>
    </row>
    <row r="23" spans="1:14" x14ac:dyDescent="0.25">
      <c r="A23" s="2"/>
      <c r="B23" s="2"/>
      <c r="C23" s="2"/>
      <c r="D23" s="2"/>
      <c r="E23" s="2"/>
      <c r="F23" s="2"/>
      <c r="G23" s="2"/>
      <c r="H23" s="2"/>
      <c r="I23" s="2"/>
      <c r="J23" s="2"/>
      <c r="K23" s="2"/>
      <c r="L23" s="2"/>
      <c r="M23" s="2"/>
      <c r="N23" s="2"/>
    </row>
  </sheetData>
  <sheetProtection algorithmName="SHA-512" hashValue="HUtTVoTUC3iP7r6rto6mt0p6nUiJqdseuLelS3uwbPC88vkZafOFMH/EohVZcNmKf9A1sdnmLhPMEs1K7ITW1A==" saltValue="3nUP3M3d51hvIXhJSf34Fw==" spinCount="100000" sheet="1" objects="1" scenarios="1"/>
  <mergeCells count="10">
    <mergeCell ref="C16:F16"/>
    <mergeCell ref="C17:F17"/>
    <mergeCell ref="C19:F19"/>
    <mergeCell ref="G19:N19"/>
    <mergeCell ref="H16:N16"/>
    <mergeCell ref="C12:F12"/>
    <mergeCell ref="C13:F13"/>
    <mergeCell ref="L12:M12"/>
    <mergeCell ref="C14:F14"/>
    <mergeCell ref="C15:F15"/>
  </mergeCells>
  <hyperlinks>
    <hyperlink ref="H16" r:id="rId1" xr:uid="{2905058E-1D31-43C8-8DE7-15F3812DE577}"/>
  </hyperlinks>
  <pageMargins left="0.7" right="0.7" top="0.75" bottom="0.75" header="0.3" footer="0.3"/>
  <pageSetup scale="70" fitToHeight="0" orientation="portrait" horizontalDpi="4294967294" verticalDpi="4294967294"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10</xdr:col>
                    <xdr:colOff>209550</xdr:colOff>
                    <xdr:row>6</xdr:row>
                    <xdr:rowOff>9525</xdr:rowOff>
                  </from>
                  <to>
                    <xdr:col>10</xdr:col>
                    <xdr:colOff>400050</xdr:colOff>
                    <xdr:row>7</xdr:row>
                    <xdr:rowOff>9525</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10</xdr:col>
                    <xdr:colOff>209550</xdr:colOff>
                    <xdr:row>7</xdr:row>
                    <xdr:rowOff>9525</xdr:rowOff>
                  </from>
                  <to>
                    <xdr:col>10</xdr:col>
                    <xdr:colOff>409575</xdr:colOff>
                    <xdr:row>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Cheat Sheet</vt:lpstr>
      <vt:lpstr>Your Info</vt:lpstr>
      <vt:lpstr>'Cheat Sheet'!Print_Area</vt:lpstr>
      <vt:lpstr>'Cheat 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Graphics</dc:creator>
  <cp:lastModifiedBy>Graphics</cp:lastModifiedBy>
  <cp:lastPrinted>2019-02-11T17:41:07Z</cp:lastPrinted>
  <dcterms:created xsi:type="dcterms:W3CDTF">2018-12-04T23:27:15Z</dcterms:created>
  <dcterms:modified xsi:type="dcterms:W3CDTF">2019-02-15T17:28:23Z</dcterms:modified>
</cp:coreProperties>
</file>