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Grand Canyon Reader\"/>
    </mc:Choice>
  </mc:AlternateContent>
  <xr:revisionPtr revIDLastSave="0" documentId="13_ncr:1_{C801137B-97B8-4FE8-B406-A157AB9FE3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YR 2021 Nominees" sheetId="1" r:id="rId1"/>
    <sheet name="Sheet1" sheetId="2" r:id="rId2"/>
  </sheets>
  <definedNames>
    <definedName name="_xlnm.Print_Titles" localSheetId="0">'GCYR 2021 Nominees'!$15:$15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2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6" i="1"/>
  <c r="J62" i="1" l="1"/>
  <c r="J101" i="1" l="1"/>
  <c r="J69" i="1"/>
  <c r="J70" i="1"/>
  <c r="J35" i="1"/>
  <c r="J87" i="1" l="1"/>
  <c r="J100" i="1"/>
  <c r="J99" i="1"/>
  <c r="J98" i="1"/>
  <c r="J97" i="1"/>
  <c r="J90" i="1"/>
  <c r="J78" i="1"/>
  <c r="J80" i="1"/>
  <c r="J79" i="1"/>
  <c r="J81" i="1"/>
  <c r="J75" i="1"/>
  <c r="J74" i="1"/>
  <c r="J66" i="1"/>
  <c r="J63" i="1"/>
  <c r="J55" i="1"/>
  <c r="J56" i="1"/>
  <c r="J50" i="1"/>
  <c r="J49" i="1"/>
  <c r="J42" i="1"/>
  <c r="J41" i="1"/>
  <c r="J27" i="1"/>
  <c r="J32" i="1"/>
  <c r="J26" i="1"/>
  <c r="J29" i="1"/>
  <c r="J22" i="1"/>
  <c r="J23" i="1"/>
  <c r="J21" i="1"/>
  <c r="J25" i="1"/>
  <c r="J18" i="1"/>
  <c r="J16" i="1"/>
  <c r="J20" i="1"/>
  <c r="J19" i="1"/>
  <c r="J17" i="1"/>
  <c r="J24" i="1"/>
  <c r="J105" i="1" l="1"/>
  <c r="I103" i="1" l="1"/>
  <c r="L104" i="1" s="1"/>
  <c r="J104" i="1" l="1"/>
  <c r="J44" i="1"/>
  <c r="J88" i="1"/>
  <c r="J89" i="1"/>
  <c r="J28" i="1"/>
  <c r="J92" i="1"/>
  <c r="J91" i="1"/>
  <c r="J52" i="1"/>
  <c r="J53" i="1"/>
  <c r="J54" i="1"/>
  <c r="J65" i="1"/>
  <c r="J46" i="1"/>
  <c r="J67" i="1"/>
  <c r="J61" i="1"/>
  <c r="J45" i="1"/>
  <c r="J72" i="1"/>
  <c r="J86" i="1"/>
  <c r="J85" i="1"/>
  <c r="J73" i="1"/>
  <c r="J33" i="1"/>
  <c r="J95" i="1"/>
  <c r="J93" i="1"/>
  <c r="J34" i="1"/>
  <c r="J30" i="1"/>
  <c r="J31" i="1"/>
  <c r="J36" i="1"/>
  <c r="J82" i="1"/>
  <c r="J94" i="1"/>
  <c r="J84" i="1"/>
  <c r="J77" i="1"/>
  <c r="J68" i="1"/>
  <c r="J40" i="1"/>
  <c r="J39" i="1"/>
  <c r="J51" i="1"/>
  <c r="J37" i="1"/>
  <c r="J96" i="1"/>
  <c r="J71" i="1"/>
  <c r="J58" i="1"/>
  <c r="J59" i="1"/>
  <c r="J64" i="1"/>
  <c r="J48" i="1"/>
  <c r="J47" i="1"/>
  <c r="J38" i="1"/>
  <c r="J43" i="1"/>
  <c r="J57" i="1"/>
  <c r="J60" i="1"/>
  <c r="J83" i="1"/>
  <c r="J76" i="1"/>
  <c r="J103" i="1" l="1"/>
  <c r="L105" i="1" s="1"/>
  <c r="J107" i="1" l="1"/>
</calcChain>
</file>

<file path=xl/sharedStrings.xml><?xml version="1.0" encoding="utf-8"?>
<sst xmlns="http://schemas.openxmlformats.org/spreadsheetml/2006/main" count="556" uniqueCount="272">
  <si>
    <t>Paperback</t>
  </si>
  <si>
    <t>Hardcover</t>
  </si>
  <si>
    <t>Teen</t>
  </si>
  <si>
    <t>Tween Non Fiction</t>
  </si>
  <si>
    <t>Tween</t>
  </si>
  <si>
    <t>Intermediate</t>
  </si>
  <si>
    <t>Non Fiction</t>
  </si>
  <si>
    <t>Picture Book</t>
  </si>
  <si>
    <t>ISBN</t>
  </si>
  <si>
    <t>Title</t>
  </si>
  <si>
    <t>Author</t>
  </si>
  <si>
    <t>Format</t>
  </si>
  <si>
    <t>Retail</t>
  </si>
  <si>
    <t>Discount</t>
  </si>
  <si>
    <t>PBC Price</t>
  </si>
  <si>
    <t>QTY</t>
  </si>
  <si>
    <t>Item Total</t>
  </si>
  <si>
    <t>Pub Date</t>
  </si>
  <si>
    <t>Please Complete the Information Below</t>
  </si>
  <si>
    <t>Name:</t>
  </si>
  <si>
    <t>Phone:</t>
  </si>
  <si>
    <t>Address:</t>
  </si>
  <si>
    <t>Fax: 480-967-2623</t>
  </si>
  <si>
    <t>Subtotal</t>
  </si>
  <si>
    <t>If you would like to add optional library processing to your quote, check this box:</t>
  </si>
  <si>
    <t>Tax (8.6%): Non-library orders only, check this box:</t>
  </si>
  <si>
    <t>Free delivery</t>
  </si>
  <si>
    <t>Total</t>
  </si>
  <si>
    <t>9781328702272</t>
  </si>
  <si>
    <t>After the Shot Drops</t>
  </si>
  <si>
    <t>Ribay, Randy</t>
  </si>
  <si>
    <t>9780358108061</t>
  </si>
  <si>
    <t>9780399544682</t>
  </si>
  <si>
    <t>Amal Unbound</t>
  </si>
  <si>
    <t>Saeed, Aisha</t>
  </si>
  <si>
    <t>9780399544699</t>
  </si>
  <si>
    <t>9781627797412</t>
  </si>
  <si>
    <t>American Road Trip</t>
  </si>
  <si>
    <t>Flores-Scott, Patrick</t>
  </si>
  <si>
    <t>9781250211651</t>
  </si>
  <si>
    <t>9780062416223</t>
  </si>
  <si>
    <t>9780062416230</t>
  </si>
  <si>
    <t>9780316464475</t>
  </si>
  <si>
    <t>Bear Came Along</t>
  </si>
  <si>
    <t>9781101885932</t>
  </si>
  <si>
    <t>Arden, Katherine</t>
  </si>
  <si>
    <t>9781101885956</t>
  </si>
  <si>
    <t>9780451471222</t>
  </si>
  <si>
    <t>Blumenthal, Karen</t>
  </si>
  <si>
    <t>9781368036894</t>
  </si>
  <si>
    <t>9780670785063</t>
  </si>
  <si>
    <t>Partridge, Elizabeth</t>
  </si>
  <si>
    <t>9780399554520</t>
  </si>
  <si>
    <t>Can I Be Your Dog?</t>
  </si>
  <si>
    <t>Cummings, Troy</t>
  </si>
  <si>
    <t>9780399539138</t>
  </si>
  <si>
    <t>Cuevas, Michelle</t>
  </si>
  <si>
    <t>9780399539145</t>
  </si>
  <si>
    <t>9781328866844</t>
  </si>
  <si>
    <t>9780525577942</t>
  </si>
  <si>
    <t>White, Kiersten</t>
  </si>
  <si>
    <t>9780525577966</t>
  </si>
  <si>
    <t>9780545944472</t>
  </si>
  <si>
    <t>Disappeared</t>
  </si>
  <si>
    <t>Stork, Francisco X</t>
  </si>
  <si>
    <t>9781338312829</t>
  </si>
  <si>
    <t>9780544973640</t>
  </si>
  <si>
    <t>Ortiz, Victoria</t>
  </si>
  <si>
    <t>9780547327679</t>
  </si>
  <si>
    <t>9780062455673</t>
  </si>
  <si>
    <t>Echo's Sister</t>
  </si>
  <si>
    <t>Mosier, Paul</t>
  </si>
  <si>
    <t>9781592702640</t>
  </si>
  <si>
    <t>Desmond, Jenni</t>
  </si>
  <si>
    <t>9780823441518</t>
  </si>
  <si>
    <t>Warren, Andrea</t>
  </si>
  <si>
    <t>9781503902589</t>
  </si>
  <si>
    <t>Eraser</t>
  </si>
  <si>
    <t>9780765394590</t>
  </si>
  <si>
    <t>Everlasting Nora</t>
  </si>
  <si>
    <t>Cruz, Marie Miranda</t>
  </si>
  <si>
    <t>9780765394606</t>
  </si>
  <si>
    <t>03/10/2020</t>
  </si>
  <si>
    <t>9780544630901</t>
  </si>
  <si>
    <t>9781773212579</t>
  </si>
  <si>
    <t>McCreary, Michael</t>
  </si>
  <si>
    <t>9781524768317</t>
  </si>
  <si>
    <t>9780062866004</t>
  </si>
  <si>
    <t>9781524740009</t>
  </si>
  <si>
    <t>Heartseeker</t>
  </si>
  <si>
    <t>Beatty, Melinda</t>
  </si>
  <si>
    <t>9781452162812</t>
  </si>
  <si>
    <t>9780399546310</t>
  </si>
  <si>
    <t>Hope in the Holler</t>
  </si>
  <si>
    <t>Tyre, Lisa Lewis</t>
  </si>
  <si>
    <t>9780399546327</t>
  </si>
  <si>
    <t>9780316522694</t>
  </si>
  <si>
    <t>Internment</t>
  </si>
  <si>
    <t>Ahmed, Samira</t>
  </si>
  <si>
    <t>9780316522700</t>
  </si>
  <si>
    <t>03/17/2020</t>
  </si>
  <si>
    <t>9780805097573</t>
  </si>
  <si>
    <t>Jack London and the Klondike Gold Rush</t>
  </si>
  <si>
    <t>9780553523515</t>
  </si>
  <si>
    <t>Jake the Fake Keeps It Real</t>
  </si>
  <si>
    <t>9780553523546</t>
  </si>
  <si>
    <t>9781524700126</t>
  </si>
  <si>
    <t>Lemons</t>
  </si>
  <si>
    <t>Savage, Melissa</t>
  </si>
  <si>
    <t>9781524700157</t>
  </si>
  <si>
    <t>9780399557552</t>
  </si>
  <si>
    <t>Clements, Andrew</t>
  </si>
  <si>
    <t>9780399557583</t>
  </si>
  <si>
    <t>9780316319577</t>
  </si>
  <si>
    <t>Malala's Magic Pencil</t>
  </si>
  <si>
    <t>9781101997260</t>
  </si>
  <si>
    <t>Marcus Vega Doesn't Speak Spanish</t>
  </si>
  <si>
    <t>Cartaya, Pablo</t>
  </si>
  <si>
    <t>9781101997284</t>
  </si>
  <si>
    <t>9781629725550</t>
  </si>
  <si>
    <t>Swore, Wendy S</t>
  </si>
  <si>
    <t>9780062430168</t>
  </si>
  <si>
    <t>9781338215502</t>
  </si>
  <si>
    <t>Konigsberg, Bill</t>
  </si>
  <si>
    <t>9781338215519</t>
  </si>
  <si>
    <t>05/05/2020</t>
  </si>
  <si>
    <t>Townsend, Jessica</t>
  </si>
  <si>
    <t>Nevermoor</t>
  </si>
  <si>
    <t>9781534400900</t>
  </si>
  <si>
    <t>Nobody Hugs a Cactus</t>
  </si>
  <si>
    <t>9781338134148</t>
  </si>
  <si>
    <t>Not If I Save You First</t>
  </si>
  <si>
    <t>Carter, Ally</t>
  </si>
  <si>
    <t>9781338134155</t>
  </si>
  <si>
    <t>9780316393829</t>
  </si>
  <si>
    <t>9781984849991</t>
  </si>
  <si>
    <t>Lerner, Sarah</t>
  </si>
  <si>
    <t>9781328809568</t>
  </si>
  <si>
    <t>Acevedo, Sylvia</t>
  </si>
  <si>
    <t>9781101938256</t>
  </si>
  <si>
    <t>Buyea, Rob</t>
  </si>
  <si>
    <t>Perfect Score</t>
  </si>
  <si>
    <t>9781101938287</t>
  </si>
  <si>
    <t>9781524739522</t>
  </si>
  <si>
    <t>Graff, Keir</t>
  </si>
  <si>
    <t>9780062662804</t>
  </si>
  <si>
    <t>Acevedo, Elizabeth</t>
  </si>
  <si>
    <t>9780062662811</t>
  </si>
  <si>
    <t>04/07/2020</t>
  </si>
  <si>
    <t>9780451477545</t>
  </si>
  <si>
    <t>9780425291467</t>
  </si>
  <si>
    <t>9781442478213</t>
  </si>
  <si>
    <t>9780525516996</t>
  </si>
  <si>
    <t>9781419726019</t>
  </si>
  <si>
    <t>Sidetracked</t>
  </si>
  <si>
    <t>Asher, Diana</t>
  </si>
  <si>
    <t>9781419731396</t>
  </si>
  <si>
    <t>Asher, Diana Harmon</t>
  </si>
  <si>
    <t>9780316481748</t>
  </si>
  <si>
    <t>Arce, Julissa</t>
  </si>
  <si>
    <t>9780316481700</t>
  </si>
  <si>
    <t>9781629724850</t>
  </si>
  <si>
    <t>Squint</t>
  </si>
  <si>
    <t>9781629726120</t>
  </si>
  <si>
    <t>9780802855145</t>
  </si>
  <si>
    <t>9780802737458</t>
  </si>
  <si>
    <t>Beccia, Carlyn</t>
  </si>
  <si>
    <t>9780802737472</t>
  </si>
  <si>
    <t>9780399544569</t>
  </si>
  <si>
    <t>Walking with Miss Millie</t>
  </si>
  <si>
    <t>Bundy, Tamara</t>
  </si>
  <si>
    <t>9780399544576</t>
  </si>
  <si>
    <t>9780525555452</t>
  </si>
  <si>
    <t>9780399175541</t>
  </si>
  <si>
    <t>We Are All That's Left</t>
  </si>
  <si>
    <t>Arcos, Carrie</t>
  </si>
  <si>
    <t>9781368003551</t>
  </si>
  <si>
    <t>We Don't Eat Our Classmates</t>
  </si>
  <si>
    <t>Jenkins, Steve</t>
  </si>
  <si>
    <t>Martin, Laura</t>
  </si>
  <si>
    <t>Barretta, Gene</t>
  </si>
  <si>
    <t>Lourie, Peter</t>
  </si>
  <si>
    <t>Robinson, Craig</t>
  </si>
  <si>
    <t>Going, K L</t>
  </si>
  <si>
    <t>Eggers, Dave</t>
  </si>
  <si>
    <t>Yousafzai, Malala</t>
  </si>
  <si>
    <t>Zimet, Susan</t>
  </si>
  <si>
    <t>Clinton, Chelsea</t>
  </si>
  <si>
    <t>Rosenstock, Barb</t>
  </si>
  <si>
    <t>Higgins, Ryan T</t>
  </si>
  <si>
    <t>Kang, Anna</t>
  </si>
  <si>
    <t>Morris, Chad</t>
  </si>
  <si>
    <t>Agee, Jon</t>
  </si>
  <si>
    <t>Lewis, Gill</t>
  </si>
  <si>
    <t>John, Jory</t>
  </si>
  <si>
    <t>Stevens, Janet</t>
  </si>
  <si>
    <t>Biebow, Natascha</t>
  </si>
  <si>
    <t>Pizzoli, Greg</t>
  </si>
  <si>
    <t>Goodrich, Carter</t>
  </si>
  <si>
    <t>McGinty, Alice B</t>
  </si>
  <si>
    <t>Morris, Richard T</t>
  </si>
  <si>
    <t>Wade, Stef</t>
  </si>
  <si>
    <t>Ark Plan</t>
  </si>
  <si>
    <t>Bear and the Nightingale</t>
  </si>
  <si>
    <t>Losers Club</t>
  </si>
  <si>
    <t>Care and Feeding of a Pet Black Hole</t>
  </si>
  <si>
    <t>Poet X</t>
  </si>
  <si>
    <t>Phantom Tower</t>
  </si>
  <si>
    <t>Dark Descent of Elizabeth Frankenstein</t>
  </si>
  <si>
    <t>Wall in the Middle of the Book</t>
  </si>
  <si>
    <t>Elephant</t>
  </si>
  <si>
    <t>Good Egg</t>
  </si>
  <si>
    <t>Donkey Egg</t>
  </si>
  <si>
    <t>Music of What Happens</t>
  </si>
  <si>
    <t>Book Hog</t>
  </si>
  <si>
    <t>Story Like the Wind</t>
  </si>
  <si>
    <t>Monster Like Me</t>
  </si>
  <si>
    <t>Place for Pluto</t>
  </si>
  <si>
    <t xml:space="preserve">Her Right Foot </t>
  </si>
  <si>
    <t>Crayon Man</t>
  </si>
  <si>
    <t>Flying Frogs and Walking Fish</t>
  </si>
  <si>
    <t>Girl Who Named Pluto</t>
  </si>
  <si>
    <t>Muhammad Ali</t>
  </si>
  <si>
    <t>Otis and Will Discover the Deep</t>
  </si>
  <si>
    <t>Shape of the World</t>
  </si>
  <si>
    <t>She Persisted Around the World</t>
  </si>
  <si>
    <t>Bonnie and Clyde</t>
  </si>
  <si>
    <t>Boots on the Ground</t>
  </si>
  <si>
    <t>Dissenter on the Bench</t>
  </si>
  <si>
    <t>Enemy Child</t>
  </si>
  <si>
    <t>Funny, You Don't Look Autistic</t>
  </si>
  <si>
    <t>Path to the Stars</t>
  </si>
  <si>
    <t>Roses and Radicals</t>
  </si>
  <si>
    <t>Someone Like Me</t>
  </si>
  <si>
    <t>They Lost Their Heads!</t>
  </si>
  <si>
    <t>Parkland Speaks</t>
  </si>
  <si>
    <t>Phoenix Book Company Grand Canyon 2021 Nominees Order Form</t>
  </si>
  <si>
    <t>Source/Discount to PBC</t>
  </si>
  <si>
    <t>Category</t>
  </si>
  <si>
    <t xml:space="preserve">Total Retail </t>
  </si>
  <si>
    <t>Cost</t>
  </si>
  <si>
    <t>IBC, Hachette</t>
  </si>
  <si>
    <t>IBC, PRH</t>
  </si>
  <si>
    <t>IBC, Houghton Mifflin</t>
  </si>
  <si>
    <t>IBC, ING Two Lions</t>
  </si>
  <si>
    <t>IBC, HarperCollins</t>
  </si>
  <si>
    <t xml:space="preserve">IBC, Simon &amp; Schuster Books </t>
  </si>
  <si>
    <t>IBC, Capstone Editions</t>
  </si>
  <si>
    <t>IBC, IPG / PGW / Perseus</t>
  </si>
  <si>
    <t>IBC, Harper</t>
  </si>
  <si>
    <t>IBC, MPS</t>
  </si>
  <si>
    <t>IBC, Shadow Mountain</t>
  </si>
  <si>
    <t xml:space="preserve">IBC, ING Eerdmans </t>
  </si>
  <si>
    <t>IBC, Scholastic Press</t>
  </si>
  <si>
    <t>IBC, ING Margaret Ferguson Books</t>
  </si>
  <si>
    <t>IBC, MPS  (ing 30%)</t>
  </si>
  <si>
    <t>IBC, Scholastic</t>
  </si>
  <si>
    <t>IBC, Scholastic Inc.</t>
  </si>
  <si>
    <t>Date:</t>
  </si>
  <si>
    <t>To:</t>
  </si>
  <si>
    <t>School, District:</t>
  </si>
  <si>
    <t>Always HIDE columns L-Q</t>
  </si>
  <si>
    <t>Email:</t>
  </si>
  <si>
    <t>School:</t>
  </si>
  <si>
    <t>District:</t>
  </si>
  <si>
    <t>PO #:</t>
  </si>
  <si>
    <t>If you are using a PO, please email or fax us a copy</t>
  </si>
  <si>
    <t>Add Shelf Ready Processing To My Quote:</t>
  </si>
  <si>
    <t>Shelf Ready Processing Includes: MARC Record, 1 barcode label, 1 spine label, taped mylar cover on dust jacket. Other Options Available Upon Request.</t>
  </si>
  <si>
    <t>Additional Notes or Shipping Information:</t>
  </si>
  <si>
    <t xml:space="preserve">Submit your completed order form to: </t>
  </si>
  <si>
    <t>Email: customerservice@phoenixbookcompany.com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</si>
</sst>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[$-409]mmmm\ d\,\ yyyy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0"/>
      <name val="Arial"/>
      <family val="2"/>
    </font>
    <font>
      <sz val="8"/>
      <color indexed="0"/>
      <name val="Arial"/>
      <family val="2"/>
    </font>
    <font>
      <i/>
      <sz val="11"/>
      <name val="Arial"/>
      <family val="2"/>
    </font>
    <font>
      <sz val="11"/>
      <name val="SansSerif"/>
      <charset val="1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hidden="1"/>
    </xf>
    <xf numFmtId="164" fontId="20" fillId="0" borderId="0" xfId="0" applyNumberFormat="1" applyFont="1" applyAlignment="1" applyProtection="1">
      <alignment horizontal="right"/>
      <protection hidden="1"/>
    </xf>
    <xf numFmtId="164" fontId="26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164" fontId="17" fillId="0" borderId="0" xfId="0" applyNumberFormat="1" applyFont="1" applyProtection="1">
      <protection hidden="1"/>
    </xf>
    <xf numFmtId="164" fontId="17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20" fillId="0" borderId="0" xfId="0" applyFont="1" applyFill="1" applyAlignment="1" applyProtection="1">
      <alignment horizontal="right"/>
      <protection hidden="1"/>
    </xf>
    <xf numFmtId="164" fontId="18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9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9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3" fontId="27" fillId="0" borderId="0" xfId="0" applyNumberFormat="1" applyFont="1" applyProtection="1">
      <protection hidden="1"/>
    </xf>
    <xf numFmtId="164" fontId="27" fillId="0" borderId="0" xfId="0" applyNumberFormat="1" applyFont="1" applyProtection="1">
      <protection hidden="1"/>
    </xf>
    <xf numFmtId="0" fontId="23" fillId="0" borderId="0" xfId="0" applyFont="1" applyFill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protection hidden="1"/>
    </xf>
    <xf numFmtId="0" fontId="22" fillId="0" borderId="0" xfId="0" applyFont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22" fillId="0" borderId="0" xfId="0" applyFont="1" applyFill="1" applyProtection="1">
      <protection hidden="1"/>
    </xf>
    <xf numFmtId="0" fontId="25" fillId="0" borderId="0" xfId="0" applyFont="1" applyProtection="1"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alignment wrapText="1"/>
      <protection hidden="1"/>
    </xf>
    <xf numFmtId="49" fontId="19" fillId="33" borderId="0" xfId="0" applyNumberFormat="1" applyFont="1" applyFill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  <xf numFmtId="0" fontId="28" fillId="33" borderId="0" xfId="0" applyFont="1" applyFill="1" applyAlignment="1" applyProtection="1">
      <alignment horizontal="center" vertical="center"/>
      <protection hidden="1"/>
    </xf>
    <xf numFmtId="164" fontId="19" fillId="33" borderId="0" xfId="0" applyNumberFormat="1" applyFont="1" applyFill="1" applyAlignment="1" applyProtection="1">
      <alignment horizontal="center" vertical="center"/>
      <protection hidden="1"/>
    </xf>
    <xf numFmtId="9" fontId="28" fillId="33" borderId="0" xfId="43" applyFont="1" applyFill="1" applyBorder="1" applyAlignment="1" applyProtection="1">
      <alignment horizontal="center" vertical="center"/>
      <protection hidden="1"/>
    </xf>
    <xf numFmtId="1" fontId="19" fillId="33" borderId="0" xfId="0" applyNumberFormat="1" applyFont="1" applyFill="1" applyAlignment="1" applyProtection="1">
      <alignment horizontal="center" vertical="center"/>
      <protection hidden="1"/>
    </xf>
    <xf numFmtId="164" fontId="29" fillId="33" borderId="0" xfId="0" applyNumberFormat="1" applyFont="1" applyFill="1" applyAlignment="1" applyProtection="1">
      <alignment horizontal="center" vertical="center"/>
      <protection hidden="1"/>
    </xf>
    <xf numFmtId="44" fontId="28" fillId="33" borderId="0" xfId="42" applyFont="1" applyFill="1" applyBorder="1" applyAlignment="1" applyProtection="1">
      <alignment horizontal="center" vertical="center"/>
      <protection hidden="1"/>
    </xf>
    <xf numFmtId="44" fontId="28" fillId="33" borderId="0" xfId="42" applyFont="1" applyFill="1" applyAlignment="1" applyProtection="1">
      <alignment horizontal="center" vertical="center"/>
      <protection hidden="1"/>
    </xf>
    <xf numFmtId="165" fontId="19" fillId="33" borderId="0" xfId="0" applyNumberFormat="1" applyFont="1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4" fontId="20" fillId="0" borderId="0" xfId="0" applyNumberFormat="1" applyFont="1" applyAlignment="1" applyProtection="1">
      <alignment horizontal="center" vertical="center"/>
      <protection hidden="1"/>
    </xf>
    <xf numFmtId="9" fontId="14" fillId="0" borderId="0" xfId="43" applyFont="1" applyBorder="1" applyAlignment="1" applyProtection="1">
      <alignment horizontal="center" vertical="center"/>
      <protection hidden="1"/>
    </xf>
    <xf numFmtId="1" fontId="20" fillId="0" borderId="17" xfId="0" applyNumberFormat="1" applyFont="1" applyBorder="1" applyAlignment="1" applyProtection="1">
      <alignment horizontal="center" vertical="center"/>
      <protection locked="0"/>
    </xf>
    <xf numFmtId="164" fontId="20" fillId="0" borderId="0" xfId="0" applyNumberFormat="1" applyFont="1" applyAlignment="1" applyProtection="1">
      <alignment horizontal="right" vertical="center"/>
      <protection hidden="1"/>
    </xf>
    <xf numFmtId="164" fontId="29" fillId="0" borderId="0" xfId="0" applyNumberFormat="1" applyFont="1" applyAlignment="1" applyProtection="1">
      <alignment horizontal="left" vertical="center" indent="1"/>
      <protection hidden="1"/>
    </xf>
    <xf numFmtId="44" fontId="14" fillId="0" borderId="0" xfId="42" applyFont="1" applyBorder="1" applyAlignment="1" applyProtection="1">
      <alignment horizontal="center" vertical="center"/>
      <protection hidden="1"/>
    </xf>
    <xf numFmtId="44" fontId="14" fillId="0" borderId="0" xfId="42" applyFont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top"/>
      <protection hidden="1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" fontId="20" fillId="0" borderId="18" xfId="0" applyNumberFormat="1" applyFont="1" applyBorder="1" applyAlignment="1" applyProtection="1">
      <alignment horizontal="left" vertical="center"/>
      <protection hidden="1"/>
    </xf>
    <xf numFmtId="0" fontId="20" fillId="0" borderId="18" xfId="0" applyFont="1" applyBorder="1" applyAlignment="1" applyProtection="1">
      <alignment horizontal="left" vertical="center" wrapText="1"/>
      <protection hidden="1"/>
    </xf>
    <xf numFmtId="0" fontId="20" fillId="0" borderId="18" xfId="0" applyFont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164" fontId="20" fillId="0" borderId="18" xfId="0" applyNumberFormat="1" applyFont="1" applyBorder="1" applyAlignment="1" applyProtection="1">
      <alignment horizontal="center" vertical="center"/>
      <protection hidden="1"/>
    </xf>
    <xf numFmtId="9" fontId="14" fillId="0" borderId="18" xfId="43" applyFont="1" applyBorder="1" applyAlignment="1" applyProtection="1">
      <alignment horizontal="center" vertical="center"/>
      <protection hidden="1"/>
    </xf>
    <xf numFmtId="1" fontId="20" fillId="0" borderId="20" xfId="0" applyNumberFormat="1" applyFont="1" applyBorder="1" applyAlignment="1" applyProtection="1">
      <alignment horizontal="center" vertical="center"/>
      <protection locked="0"/>
    </xf>
    <xf numFmtId="164" fontId="20" fillId="0" borderId="18" xfId="0" applyNumberFormat="1" applyFont="1" applyBorder="1" applyAlignment="1" applyProtection="1">
      <alignment horizontal="right" vertical="center"/>
      <protection hidden="1"/>
    </xf>
    <xf numFmtId="164" fontId="29" fillId="0" borderId="18" xfId="0" applyNumberFormat="1" applyFont="1" applyBorder="1" applyAlignment="1" applyProtection="1">
      <alignment horizontal="left" vertical="center" indent="1"/>
      <protection hidden="1"/>
    </xf>
    <xf numFmtId="44" fontId="14" fillId="0" borderId="18" xfId="42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165" fontId="20" fillId="0" borderId="18" xfId="0" applyNumberFormat="1" applyFont="1" applyBorder="1" applyAlignment="1" applyProtection="1">
      <alignment horizontal="center" vertical="center"/>
      <protection hidden="1"/>
    </xf>
    <xf numFmtId="164" fontId="29" fillId="0" borderId="0" xfId="0" applyNumberFormat="1" applyFont="1" applyAlignment="1" applyProtection="1">
      <alignment horizontal="right"/>
      <protection hidden="1"/>
    </xf>
    <xf numFmtId="166" fontId="29" fillId="0" borderId="0" xfId="0" applyNumberFormat="1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left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alignment horizontal="center"/>
      <protection hidden="1"/>
    </xf>
    <xf numFmtId="164" fontId="30" fillId="0" borderId="0" xfId="0" applyNumberFormat="1" applyFont="1" applyAlignment="1" applyProtection="1">
      <alignment horizontal="right"/>
      <protection hidden="1"/>
    </xf>
    <xf numFmtId="9" fontId="31" fillId="0" borderId="0" xfId="43" applyFont="1" applyBorder="1" applyAlignment="1" applyProtection="1">
      <alignment horizontal="center"/>
      <protection hidden="1"/>
    </xf>
    <xf numFmtId="1" fontId="30" fillId="0" borderId="0" xfId="0" applyNumberFormat="1" applyFont="1" applyAlignment="1" applyProtection="1">
      <alignment horizontal="center"/>
      <protection hidden="1"/>
    </xf>
    <xf numFmtId="164" fontId="30" fillId="0" borderId="0" xfId="0" applyNumberFormat="1" applyFont="1" applyAlignment="1" applyProtection="1">
      <alignment horizontal="left" indent="1"/>
      <protection hidden="1"/>
    </xf>
    <xf numFmtId="44" fontId="14" fillId="0" borderId="0" xfId="42" applyFont="1" applyBorder="1" applyProtection="1">
      <protection hidden="1"/>
    </xf>
    <xf numFmtId="44" fontId="14" fillId="0" borderId="0" xfId="42" applyFo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29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right"/>
      <protection hidden="1"/>
    </xf>
    <xf numFmtId="44" fontId="32" fillId="34" borderId="0" xfId="42" applyFont="1" applyFill="1" applyBorder="1" applyProtection="1">
      <protection hidden="1"/>
    </xf>
    <xf numFmtId="44" fontId="14" fillId="34" borderId="0" xfId="42" applyFont="1" applyFill="1" applyProtection="1">
      <protection hidden="1"/>
    </xf>
    <xf numFmtId="0" fontId="14" fillId="34" borderId="0" xfId="0" applyFont="1" applyFill="1" applyAlignment="1" applyProtection="1">
      <alignment horizontal="left"/>
      <protection hidden="1"/>
    </xf>
    <xf numFmtId="0" fontId="14" fillId="34" borderId="0" xfId="0" applyFont="1" applyFill="1" applyProtection="1">
      <protection hidden="1"/>
    </xf>
    <xf numFmtId="1" fontId="33" fillId="33" borderId="0" xfId="0" applyNumberFormat="1" applyFont="1" applyFill="1" applyAlignment="1" applyProtection="1">
      <alignment horizontal="center"/>
      <protection hidden="1"/>
    </xf>
    <xf numFmtId="1" fontId="34" fillId="0" borderId="0" xfId="0" applyNumberFormat="1" applyFont="1" applyAlignment="1" applyProtection="1">
      <alignment horizontal="right"/>
      <protection hidden="1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hidden="1"/>
    </xf>
    <xf numFmtId="49" fontId="29" fillId="0" borderId="0" xfId="0" applyNumberFormat="1" applyFont="1" applyAlignment="1" applyProtection="1">
      <alignment horizontal="right"/>
      <protection hidden="1"/>
    </xf>
    <xf numFmtId="1" fontId="29" fillId="0" borderId="0" xfId="0" applyNumberFormat="1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49" fontId="30" fillId="0" borderId="0" xfId="0" applyNumberFormat="1" applyFont="1" applyAlignment="1" applyProtection="1">
      <alignment horizontal="right"/>
      <protection hidden="1"/>
    </xf>
    <xf numFmtId="49" fontId="35" fillId="0" borderId="0" xfId="0" applyNumberFormat="1" applyFont="1" applyAlignment="1" applyProtection="1">
      <alignment horizontal="left"/>
      <protection hidden="1"/>
    </xf>
    <xf numFmtId="49" fontId="20" fillId="0" borderId="0" xfId="0" applyNumberFormat="1" applyFont="1" applyAlignment="1" applyProtection="1">
      <alignment horizontal="right"/>
      <protection hidden="1"/>
    </xf>
    <xf numFmtId="0" fontId="20" fillId="0" borderId="17" xfId="0" applyFont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right" wrapText="1"/>
      <protection hidden="1"/>
    </xf>
    <xf numFmtId="49" fontId="29" fillId="0" borderId="0" xfId="0" applyNumberFormat="1" applyFont="1" applyAlignment="1" applyProtection="1">
      <alignment horizontal="right" vertical="top" wrapText="1"/>
      <protection hidden="1"/>
    </xf>
    <xf numFmtId="49" fontId="19" fillId="0" borderId="0" xfId="0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3" fontId="17" fillId="0" borderId="0" xfId="0" applyNumberFormat="1" applyFont="1" applyProtection="1">
      <protection locked="0"/>
    </xf>
    <xf numFmtId="164" fontId="22" fillId="0" borderId="11" xfId="0" applyNumberFormat="1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3" fontId="0" fillId="0" borderId="0" xfId="0" applyNumberFormat="1" applyAlignment="1" applyProtection="1">
      <alignment horizontal="center"/>
      <protection hidden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104" lockText="1" noThreeD="1"/>
</file>

<file path=xl/ctrlProps/ctrlProp2.xml><?xml version="1.0" encoding="utf-8"?>
<formControlPr xmlns="http://schemas.microsoft.com/office/spreadsheetml/2009/9/main" objectType="CheckBox" fmlaLink="$I$10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66675</xdr:colOff>
      <xdr:row>7</xdr:row>
      <xdr:rowOff>167198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86625" cy="1500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102</xdr:row>
          <xdr:rowOff>171450</xdr:rowOff>
        </xdr:from>
        <xdr:to>
          <xdr:col>9</xdr:col>
          <xdr:colOff>9525</xdr:colOff>
          <xdr:row>104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104</xdr:row>
          <xdr:rowOff>9525</xdr:rowOff>
        </xdr:from>
        <xdr:to>
          <xdr:col>8</xdr:col>
          <xdr:colOff>314325</xdr:colOff>
          <xdr:row>105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95250</xdr:colOff>
      <xdr:row>3</xdr:row>
      <xdr:rowOff>19050</xdr:rowOff>
    </xdr:from>
    <xdr:to>
      <xdr:col>17</xdr:col>
      <xdr:colOff>554691</xdr:colOff>
      <xdr:row>8</xdr:row>
      <xdr:rowOff>10085</xdr:rowOff>
    </xdr:to>
    <xdr:pic>
      <xdr:nvPicPr>
        <xdr:cNvPr id="5" name="Picture 4" descr="Grand Canyon Reader Awards">
          <a:extLst>
            <a:ext uri="{FF2B5EF4-FFF2-40B4-BE49-F238E27FC236}">
              <a16:creationId xmlns:a16="http://schemas.microsoft.com/office/drawing/2014/main" id="{18B9FB37-8B8A-4616-A37E-FD2ED43E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90550"/>
          <a:ext cx="3536016" cy="94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R140"/>
  <sheetViews>
    <sheetView tabSelected="1" zoomScaleNormal="100" workbookViewId="0">
      <selection activeCell="I16" sqref="I16"/>
    </sheetView>
  </sheetViews>
  <sheetFormatPr defaultColWidth="8.85546875" defaultRowHeight="15"/>
  <cols>
    <col min="1" max="1" width="15.42578125" style="18" customWidth="1"/>
    <col min="2" max="2" width="54.28515625" style="15" customWidth="1"/>
    <col min="3" max="3" width="20.5703125" style="1" customWidth="1"/>
    <col min="4" max="4" width="31.42578125" style="1" hidden="1" customWidth="1"/>
    <col min="5" max="5" width="11.42578125" style="1" customWidth="1"/>
    <col min="6" max="6" width="6.5703125" style="4" bestFit="1" customWidth="1"/>
    <col min="7" max="7" width="8.28515625" style="16" hidden="1" customWidth="1"/>
    <col min="8" max="8" width="8.85546875" style="4" bestFit="1" customWidth="1"/>
    <col min="9" max="9" width="5.140625" style="17" customWidth="1"/>
    <col min="10" max="10" width="11.28515625" style="4" customWidth="1"/>
    <col min="11" max="11" width="20.85546875" style="1" bestFit="1" customWidth="1"/>
    <col min="12" max="12" width="12.140625" style="7" hidden="1" customWidth="1"/>
    <col min="13" max="13" width="11.85546875" style="1" hidden="1" customWidth="1"/>
    <col min="14" max="14" width="8.85546875" style="1" hidden="1" customWidth="1"/>
    <col min="15" max="15" width="10.5703125" style="1" hidden="1" customWidth="1"/>
    <col min="16" max="17" width="8.85546875" style="1" hidden="1" customWidth="1"/>
    <col min="18" max="16384" width="8.85546875" style="1"/>
  </cols>
  <sheetData>
    <row r="10" spans="1:18" ht="21">
      <c r="A10" s="14" t="s">
        <v>236</v>
      </c>
    </row>
    <row r="11" spans="1:18" ht="15.75" hidden="1">
      <c r="A11" s="75" t="s">
        <v>258</v>
      </c>
      <c r="B11" s="76"/>
      <c r="C11" s="77"/>
      <c r="D11" s="78"/>
      <c r="E11" s="79"/>
      <c r="F11" s="80"/>
      <c r="G11" s="81"/>
      <c r="H11" s="80"/>
      <c r="I11" s="82"/>
      <c r="J11" s="80"/>
      <c r="K11" s="83"/>
      <c r="L11" s="84"/>
      <c r="M11" s="85"/>
      <c r="N11" s="86"/>
      <c r="O11" s="87"/>
      <c r="P11" s="86"/>
      <c r="Q11" s="88"/>
    </row>
    <row r="12" spans="1:18" ht="15.75" hidden="1">
      <c r="A12" s="75" t="s">
        <v>259</v>
      </c>
      <c r="B12" s="89">
        <f>B112</f>
        <v>0</v>
      </c>
      <c r="C12" s="77"/>
      <c r="D12" s="78"/>
      <c r="E12" s="79"/>
      <c r="F12" s="80"/>
      <c r="G12" s="81"/>
      <c r="H12" s="90"/>
      <c r="I12" s="82"/>
      <c r="J12" s="80"/>
      <c r="K12" s="83"/>
      <c r="L12" s="84"/>
      <c r="M12" s="85"/>
      <c r="N12" s="86"/>
      <c r="O12" s="87"/>
      <c r="P12" s="86"/>
      <c r="Q12" s="88"/>
    </row>
    <row r="13" spans="1:18" ht="15.75" hidden="1">
      <c r="A13" s="75" t="s">
        <v>260</v>
      </c>
      <c r="B13" s="89" t="str">
        <f>B113&amp;", "&amp;B114</f>
        <v xml:space="preserve">, </v>
      </c>
      <c r="C13" s="77"/>
      <c r="D13" s="78"/>
      <c r="E13" s="79"/>
      <c r="F13" s="80"/>
      <c r="G13" s="81"/>
      <c r="H13" s="80"/>
      <c r="I13" s="82"/>
      <c r="J13" s="80"/>
      <c r="K13" s="83"/>
      <c r="L13" s="91" t="s">
        <v>261</v>
      </c>
      <c r="M13" s="92"/>
      <c r="N13" s="93"/>
      <c r="O13" s="87"/>
      <c r="P13" s="93"/>
      <c r="Q13" s="94"/>
    </row>
    <row r="15" spans="1:18" s="45" customFormat="1" ht="26.25" customHeight="1">
      <c r="A15" s="34" t="s">
        <v>8</v>
      </c>
      <c r="B15" s="35" t="s">
        <v>9</v>
      </c>
      <c r="C15" s="35" t="s">
        <v>10</v>
      </c>
      <c r="D15" s="36" t="s">
        <v>237</v>
      </c>
      <c r="E15" s="35" t="s">
        <v>11</v>
      </c>
      <c r="F15" s="37" t="s">
        <v>12</v>
      </c>
      <c r="G15" s="38" t="s">
        <v>13</v>
      </c>
      <c r="H15" s="37" t="s">
        <v>14</v>
      </c>
      <c r="I15" s="39" t="s">
        <v>15</v>
      </c>
      <c r="J15" s="37" t="s">
        <v>16</v>
      </c>
      <c r="K15" s="40" t="s">
        <v>238</v>
      </c>
      <c r="L15" s="41" t="s">
        <v>239</v>
      </c>
      <c r="M15" s="42" t="s">
        <v>240</v>
      </c>
      <c r="N15" s="35"/>
      <c r="O15" s="43" t="s">
        <v>17</v>
      </c>
      <c r="P15" s="44"/>
      <c r="Q15" s="44"/>
      <c r="R15" s="44"/>
    </row>
    <row r="16" spans="1:18" s="60" customFormat="1" ht="19.5" customHeight="1">
      <c r="A16" s="46" t="s">
        <v>42</v>
      </c>
      <c r="B16" s="47" t="s">
        <v>43</v>
      </c>
      <c r="C16" s="48" t="s">
        <v>200</v>
      </c>
      <c r="D16" s="49" t="s">
        <v>241</v>
      </c>
      <c r="E16" s="50" t="s">
        <v>1</v>
      </c>
      <c r="F16" s="51">
        <v>17.989999771118164</v>
      </c>
      <c r="G16" s="52">
        <v>0.22</v>
      </c>
      <c r="H16" s="51">
        <f t="shared" ref="H16:H79" si="0">ROUND(F16*(1-G16),2)</f>
        <v>14.03</v>
      </c>
      <c r="I16" s="53"/>
      <c r="J16" s="54">
        <f t="shared" ref="J16:J25" si="1">I16*H16</f>
        <v>0</v>
      </c>
      <c r="K16" s="55" t="s">
        <v>7</v>
      </c>
      <c r="L16" s="56">
        <f t="shared" ref="L16:L79" si="2">I16*F16</f>
        <v>0</v>
      </c>
      <c r="M16" s="57"/>
      <c r="N16" s="45"/>
      <c r="O16" s="58"/>
      <c r="P16" s="59"/>
      <c r="Q16" s="59"/>
      <c r="R16" s="59"/>
    </row>
    <row r="17" spans="1:18" s="60" customFormat="1" ht="19.5" customHeight="1">
      <c r="A17" s="46" t="s">
        <v>49</v>
      </c>
      <c r="B17" s="47" t="s">
        <v>214</v>
      </c>
      <c r="C17" s="48" t="s">
        <v>197</v>
      </c>
      <c r="D17" s="49" t="s">
        <v>241</v>
      </c>
      <c r="E17" s="50" t="s">
        <v>1</v>
      </c>
      <c r="F17" s="51">
        <v>16.989999771118164</v>
      </c>
      <c r="G17" s="52">
        <v>0.22</v>
      </c>
      <c r="H17" s="51">
        <f t="shared" si="0"/>
        <v>13.25</v>
      </c>
      <c r="I17" s="53"/>
      <c r="J17" s="54">
        <f t="shared" si="1"/>
        <v>0</v>
      </c>
      <c r="K17" s="55" t="s">
        <v>7</v>
      </c>
      <c r="L17" s="56">
        <f t="shared" si="2"/>
        <v>0</v>
      </c>
      <c r="M17" s="57"/>
      <c r="N17" s="45"/>
      <c r="O17" s="58"/>
      <c r="P17" s="59"/>
      <c r="Q17" s="59"/>
      <c r="R17" s="59"/>
    </row>
    <row r="18" spans="1:18" s="60" customFormat="1" ht="19.5" customHeight="1">
      <c r="A18" s="46" t="s">
        <v>52</v>
      </c>
      <c r="B18" s="47" t="s">
        <v>53</v>
      </c>
      <c r="C18" s="48" t="s">
        <v>54</v>
      </c>
      <c r="D18" s="49" t="s">
        <v>242</v>
      </c>
      <c r="E18" s="50" t="s">
        <v>1</v>
      </c>
      <c r="F18" s="51">
        <v>16.989999771118164</v>
      </c>
      <c r="G18" s="52">
        <v>0.22</v>
      </c>
      <c r="H18" s="51">
        <f t="shared" si="0"/>
        <v>13.25</v>
      </c>
      <c r="I18" s="53"/>
      <c r="J18" s="54">
        <f t="shared" si="1"/>
        <v>0</v>
      </c>
      <c r="K18" s="55" t="s">
        <v>7</v>
      </c>
      <c r="L18" s="56">
        <f t="shared" si="2"/>
        <v>0</v>
      </c>
      <c r="M18" s="57"/>
      <c r="N18" s="45"/>
      <c r="O18" s="58"/>
      <c r="P18" s="59"/>
      <c r="Q18" s="59"/>
      <c r="R18" s="59"/>
    </row>
    <row r="19" spans="1:18" s="60" customFormat="1" ht="19.5" customHeight="1">
      <c r="A19" s="46" t="s">
        <v>68</v>
      </c>
      <c r="B19" s="47" t="s">
        <v>212</v>
      </c>
      <c r="C19" s="48" t="s">
        <v>195</v>
      </c>
      <c r="D19" s="49" t="s">
        <v>243</v>
      </c>
      <c r="E19" s="50" t="s">
        <v>1</v>
      </c>
      <c r="F19" s="51">
        <v>17.989999771118164</v>
      </c>
      <c r="G19" s="52">
        <v>0.22</v>
      </c>
      <c r="H19" s="51">
        <f t="shared" si="0"/>
        <v>14.03</v>
      </c>
      <c r="I19" s="53"/>
      <c r="J19" s="54">
        <f t="shared" si="1"/>
        <v>0</v>
      </c>
      <c r="K19" s="55" t="s">
        <v>7</v>
      </c>
      <c r="L19" s="56">
        <f t="shared" si="2"/>
        <v>0</v>
      </c>
      <c r="M19" s="57"/>
      <c r="N19" s="45"/>
      <c r="O19" s="58"/>
      <c r="P19" s="59"/>
      <c r="Q19" s="59"/>
      <c r="R19" s="59"/>
    </row>
    <row r="20" spans="1:18" s="60" customFormat="1" ht="19.5" customHeight="1">
      <c r="A20" s="46" t="s">
        <v>76</v>
      </c>
      <c r="B20" s="47" t="s">
        <v>77</v>
      </c>
      <c r="C20" s="48" t="s">
        <v>190</v>
      </c>
      <c r="D20" s="49" t="s">
        <v>244</v>
      </c>
      <c r="E20" s="50" t="s">
        <v>1</v>
      </c>
      <c r="F20" s="51">
        <v>17.989999771118164</v>
      </c>
      <c r="G20" s="52">
        <v>0.22</v>
      </c>
      <c r="H20" s="51">
        <f t="shared" si="0"/>
        <v>14.03</v>
      </c>
      <c r="I20" s="53"/>
      <c r="J20" s="54">
        <f t="shared" si="1"/>
        <v>0</v>
      </c>
      <c r="K20" s="55" t="s">
        <v>7</v>
      </c>
      <c r="L20" s="56">
        <f t="shared" si="2"/>
        <v>0</v>
      </c>
      <c r="M20" s="57"/>
      <c r="N20" s="45"/>
      <c r="O20" s="58"/>
      <c r="P20" s="59"/>
      <c r="Q20" s="59"/>
      <c r="R20" s="59"/>
    </row>
    <row r="21" spans="1:18" s="60" customFormat="1" ht="19.5" customHeight="1">
      <c r="A21" s="46" t="s">
        <v>87</v>
      </c>
      <c r="B21" s="47" t="s">
        <v>211</v>
      </c>
      <c r="C21" s="48" t="s">
        <v>194</v>
      </c>
      <c r="D21" s="49" t="s">
        <v>245</v>
      </c>
      <c r="E21" s="50" t="s">
        <v>1</v>
      </c>
      <c r="F21" s="51">
        <v>17.989999771118164</v>
      </c>
      <c r="G21" s="52">
        <v>0.22</v>
      </c>
      <c r="H21" s="51">
        <f t="shared" si="0"/>
        <v>14.03</v>
      </c>
      <c r="I21" s="53"/>
      <c r="J21" s="54">
        <f t="shared" si="1"/>
        <v>0</v>
      </c>
      <c r="K21" s="55" t="s">
        <v>7</v>
      </c>
      <c r="L21" s="56">
        <f t="shared" si="2"/>
        <v>0</v>
      </c>
      <c r="M21" s="57"/>
      <c r="N21" s="45"/>
      <c r="O21" s="58"/>
      <c r="P21" s="59"/>
      <c r="Q21" s="59"/>
      <c r="R21" s="59"/>
    </row>
    <row r="22" spans="1:18" s="60" customFormat="1" ht="19.5" customHeight="1">
      <c r="A22" s="46" t="s">
        <v>128</v>
      </c>
      <c r="B22" s="47" t="s">
        <v>129</v>
      </c>
      <c r="C22" s="48" t="s">
        <v>198</v>
      </c>
      <c r="D22" s="49" t="s">
        <v>246</v>
      </c>
      <c r="E22" s="50" t="s">
        <v>1</v>
      </c>
      <c r="F22" s="51">
        <v>17.989999771118164</v>
      </c>
      <c r="G22" s="52">
        <v>0.22</v>
      </c>
      <c r="H22" s="51">
        <f t="shared" si="0"/>
        <v>14.03</v>
      </c>
      <c r="I22" s="53"/>
      <c r="J22" s="54">
        <f t="shared" si="1"/>
        <v>0</v>
      </c>
      <c r="K22" s="55" t="s">
        <v>7</v>
      </c>
      <c r="L22" s="56">
        <f t="shared" si="2"/>
        <v>0</v>
      </c>
      <c r="M22" s="57"/>
      <c r="N22" s="45"/>
      <c r="O22" s="58"/>
      <c r="P22" s="59"/>
      <c r="Q22" s="59"/>
      <c r="R22" s="59"/>
    </row>
    <row r="23" spans="1:18" s="60" customFormat="1" ht="19.5" customHeight="1">
      <c r="A23" s="46">
        <v>9781684460045</v>
      </c>
      <c r="B23" s="47" t="s">
        <v>217</v>
      </c>
      <c r="C23" s="48" t="s">
        <v>201</v>
      </c>
      <c r="D23" s="49" t="s">
        <v>247</v>
      </c>
      <c r="E23" s="50" t="s">
        <v>1</v>
      </c>
      <c r="F23" s="51">
        <v>15.95</v>
      </c>
      <c r="G23" s="52">
        <v>0.22</v>
      </c>
      <c r="H23" s="51">
        <f t="shared" si="0"/>
        <v>12.44</v>
      </c>
      <c r="I23" s="53"/>
      <c r="J23" s="54">
        <f t="shared" si="1"/>
        <v>0</v>
      </c>
      <c r="K23" s="55" t="s">
        <v>7</v>
      </c>
      <c r="L23" s="56">
        <f t="shared" si="2"/>
        <v>0</v>
      </c>
      <c r="M23" s="57"/>
      <c r="N23" s="45"/>
      <c r="O23" s="58"/>
      <c r="P23" s="59"/>
      <c r="Q23" s="59"/>
      <c r="R23" s="59"/>
    </row>
    <row r="24" spans="1:18" s="60" customFormat="1" ht="19.5" customHeight="1">
      <c r="A24" s="46" t="s">
        <v>172</v>
      </c>
      <c r="B24" s="47" t="s">
        <v>209</v>
      </c>
      <c r="C24" s="48" t="s">
        <v>192</v>
      </c>
      <c r="D24" s="49" t="s">
        <v>242</v>
      </c>
      <c r="E24" s="50" t="s">
        <v>1</v>
      </c>
      <c r="F24" s="51">
        <v>17.989999771118164</v>
      </c>
      <c r="G24" s="52">
        <v>0.22</v>
      </c>
      <c r="H24" s="51">
        <f t="shared" si="0"/>
        <v>14.03</v>
      </c>
      <c r="I24" s="53"/>
      <c r="J24" s="54">
        <f t="shared" si="1"/>
        <v>0</v>
      </c>
      <c r="K24" s="55" t="s">
        <v>7</v>
      </c>
      <c r="L24" s="56">
        <f t="shared" si="2"/>
        <v>0</v>
      </c>
      <c r="M24" s="57"/>
      <c r="N24" s="45"/>
      <c r="O24" s="58"/>
      <c r="P24" s="59"/>
      <c r="Q24" s="59"/>
      <c r="R24" s="59"/>
    </row>
    <row r="25" spans="1:18" s="60" customFormat="1" ht="19.5" customHeight="1" thickBot="1">
      <c r="A25" s="62" t="s">
        <v>176</v>
      </c>
      <c r="B25" s="63" t="s">
        <v>177</v>
      </c>
      <c r="C25" s="64" t="s">
        <v>189</v>
      </c>
      <c r="D25" s="65" t="s">
        <v>241</v>
      </c>
      <c r="E25" s="66" t="s">
        <v>1</v>
      </c>
      <c r="F25" s="67">
        <v>17.989999771118164</v>
      </c>
      <c r="G25" s="68">
        <v>0.22</v>
      </c>
      <c r="H25" s="67">
        <f t="shared" si="0"/>
        <v>14.03</v>
      </c>
      <c r="I25" s="69"/>
      <c r="J25" s="70">
        <f t="shared" si="1"/>
        <v>0</v>
      </c>
      <c r="K25" s="71" t="s">
        <v>7</v>
      </c>
      <c r="L25" s="72">
        <f t="shared" si="2"/>
        <v>0</v>
      </c>
      <c r="M25" s="72"/>
      <c r="N25" s="73"/>
      <c r="O25" s="74"/>
      <c r="P25" s="59"/>
      <c r="Q25" s="59"/>
      <c r="R25" s="59"/>
    </row>
    <row r="26" spans="1:18" s="60" customFormat="1" ht="19.5" customHeight="1">
      <c r="A26" s="46" t="s">
        <v>58</v>
      </c>
      <c r="B26" s="47" t="s">
        <v>219</v>
      </c>
      <c r="C26" s="48" t="s">
        <v>196</v>
      </c>
      <c r="D26" s="49" t="s">
        <v>243</v>
      </c>
      <c r="E26" s="50" t="s">
        <v>1</v>
      </c>
      <c r="F26" s="51">
        <v>17.989999771118164</v>
      </c>
      <c r="G26" s="52">
        <v>0.22</v>
      </c>
      <c r="H26" s="51">
        <f t="shared" si="0"/>
        <v>14.03</v>
      </c>
      <c r="I26" s="61"/>
      <c r="J26" s="54">
        <f t="shared" ref="J26:J34" si="3">I26*H26</f>
        <v>0</v>
      </c>
      <c r="K26" s="55" t="s">
        <v>6</v>
      </c>
      <c r="L26" s="56">
        <f t="shared" si="2"/>
        <v>0</v>
      </c>
      <c r="M26" s="57"/>
      <c r="N26" s="45"/>
      <c r="O26" s="58"/>
      <c r="P26" s="59"/>
      <c r="Q26" s="59"/>
      <c r="R26" s="59"/>
    </row>
    <row r="27" spans="1:18" s="60" customFormat="1" ht="19.5" customHeight="1">
      <c r="A27" s="46" t="s">
        <v>72</v>
      </c>
      <c r="B27" s="47" t="s">
        <v>210</v>
      </c>
      <c r="C27" s="48" t="s">
        <v>73</v>
      </c>
      <c r="D27" s="49" t="s">
        <v>248</v>
      </c>
      <c r="E27" s="50" t="s">
        <v>1</v>
      </c>
      <c r="F27" s="51">
        <v>18.950000762939453</v>
      </c>
      <c r="G27" s="52">
        <v>0.22</v>
      </c>
      <c r="H27" s="51">
        <f t="shared" si="0"/>
        <v>14.78</v>
      </c>
      <c r="I27" s="53"/>
      <c r="J27" s="54">
        <f t="shared" si="3"/>
        <v>0</v>
      </c>
      <c r="K27" s="55" t="s">
        <v>6</v>
      </c>
      <c r="L27" s="56">
        <f t="shared" si="2"/>
        <v>0</v>
      </c>
      <c r="M27" s="57"/>
      <c r="N27" s="45"/>
      <c r="O27" s="58"/>
      <c r="P27" s="59"/>
      <c r="Q27" s="59"/>
      <c r="R27" s="59"/>
    </row>
    <row r="28" spans="1:18" s="60" customFormat="1" ht="19.5" customHeight="1">
      <c r="A28" s="46" t="s">
        <v>83</v>
      </c>
      <c r="B28" s="47" t="s">
        <v>220</v>
      </c>
      <c r="C28" s="48" t="s">
        <v>178</v>
      </c>
      <c r="D28" s="49" t="s">
        <v>243</v>
      </c>
      <c r="E28" s="50" t="s">
        <v>1</v>
      </c>
      <c r="F28" s="51">
        <v>17.989999771118164</v>
      </c>
      <c r="G28" s="52">
        <v>0.22</v>
      </c>
      <c r="H28" s="51">
        <f t="shared" si="0"/>
        <v>14.03</v>
      </c>
      <c r="I28" s="53"/>
      <c r="J28" s="54">
        <f t="shared" si="3"/>
        <v>0</v>
      </c>
      <c r="K28" s="55" t="s">
        <v>6</v>
      </c>
      <c r="L28" s="56">
        <f t="shared" si="2"/>
        <v>0</v>
      </c>
      <c r="M28" s="57"/>
      <c r="N28" s="45"/>
      <c r="O28" s="58"/>
      <c r="P28" s="59"/>
      <c r="Q28" s="59"/>
      <c r="R28" s="59"/>
    </row>
    <row r="29" spans="1:18" s="60" customFormat="1" ht="19.5" customHeight="1">
      <c r="A29" s="46" t="s">
        <v>86</v>
      </c>
      <c r="B29" s="47" t="s">
        <v>221</v>
      </c>
      <c r="C29" s="48" t="s">
        <v>199</v>
      </c>
      <c r="D29" s="49" t="s">
        <v>242</v>
      </c>
      <c r="E29" s="50" t="s">
        <v>1</v>
      </c>
      <c r="F29" s="51">
        <v>17.989999771118164</v>
      </c>
      <c r="G29" s="52">
        <v>0.22</v>
      </c>
      <c r="H29" s="51">
        <f t="shared" si="0"/>
        <v>14.03</v>
      </c>
      <c r="I29" s="53"/>
      <c r="J29" s="54">
        <f t="shared" si="3"/>
        <v>0</v>
      </c>
      <c r="K29" s="55" t="s">
        <v>6</v>
      </c>
      <c r="L29" s="56">
        <f t="shared" si="2"/>
        <v>0</v>
      </c>
      <c r="M29" s="57"/>
      <c r="N29" s="45"/>
      <c r="O29" s="58"/>
      <c r="P29" s="59"/>
      <c r="Q29" s="59"/>
      <c r="R29" s="59"/>
    </row>
    <row r="30" spans="1:18" s="60" customFormat="1" ht="19.5" customHeight="1">
      <c r="A30" s="46" t="s">
        <v>91</v>
      </c>
      <c r="B30" s="47" t="s">
        <v>218</v>
      </c>
      <c r="C30" s="48" t="s">
        <v>184</v>
      </c>
      <c r="D30" s="49" t="s">
        <v>241</v>
      </c>
      <c r="E30" s="50" t="s">
        <v>1</v>
      </c>
      <c r="F30" s="51">
        <v>19.989999771118164</v>
      </c>
      <c r="G30" s="52">
        <v>0.22</v>
      </c>
      <c r="H30" s="51">
        <f t="shared" si="0"/>
        <v>15.59</v>
      </c>
      <c r="I30" s="53"/>
      <c r="J30" s="54">
        <f t="shared" si="3"/>
        <v>0</v>
      </c>
      <c r="K30" s="55" t="s">
        <v>6</v>
      </c>
      <c r="L30" s="56">
        <f t="shared" si="2"/>
        <v>0</v>
      </c>
      <c r="M30" s="57"/>
      <c r="N30" s="45"/>
      <c r="O30" s="58"/>
      <c r="P30" s="59"/>
      <c r="Q30" s="59"/>
      <c r="R30" s="59"/>
    </row>
    <row r="31" spans="1:18" s="60" customFormat="1" ht="19.5" customHeight="1">
      <c r="A31" s="46" t="s">
        <v>113</v>
      </c>
      <c r="B31" s="47" t="s">
        <v>114</v>
      </c>
      <c r="C31" s="48" t="s">
        <v>185</v>
      </c>
      <c r="D31" s="49" t="s">
        <v>241</v>
      </c>
      <c r="E31" s="50" t="s">
        <v>1</v>
      </c>
      <c r="F31" s="51">
        <v>17.989999771118164</v>
      </c>
      <c r="G31" s="52">
        <v>0.22</v>
      </c>
      <c r="H31" s="51">
        <f t="shared" si="0"/>
        <v>14.03</v>
      </c>
      <c r="I31" s="53"/>
      <c r="J31" s="54">
        <f t="shared" si="3"/>
        <v>0</v>
      </c>
      <c r="K31" s="55" t="s">
        <v>6</v>
      </c>
      <c r="L31" s="56">
        <f t="shared" si="2"/>
        <v>0</v>
      </c>
      <c r="M31" s="57"/>
      <c r="N31" s="45"/>
      <c r="O31" s="58"/>
      <c r="P31" s="59"/>
      <c r="Q31" s="59"/>
      <c r="R31" s="59"/>
    </row>
    <row r="32" spans="1:18" s="60" customFormat="1" ht="19.5" customHeight="1">
      <c r="A32" s="46" t="s">
        <v>121</v>
      </c>
      <c r="B32" s="47" t="s">
        <v>222</v>
      </c>
      <c r="C32" s="48" t="s">
        <v>180</v>
      </c>
      <c r="D32" s="49" t="s">
        <v>249</v>
      </c>
      <c r="E32" s="50" t="s">
        <v>1</v>
      </c>
      <c r="F32" s="51">
        <v>17.989999771118164</v>
      </c>
      <c r="G32" s="52">
        <v>0.22</v>
      </c>
      <c r="H32" s="51">
        <f t="shared" si="0"/>
        <v>14.03</v>
      </c>
      <c r="I32" s="53"/>
      <c r="J32" s="54">
        <f t="shared" si="3"/>
        <v>0</v>
      </c>
      <c r="K32" s="55" t="s">
        <v>6</v>
      </c>
      <c r="L32" s="56">
        <f t="shared" si="2"/>
        <v>0</v>
      </c>
      <c r="M32" s="57"/>
      <c r="N32" s="45"/>
      <c r="O32" s="58"/>
      <c r="P32" s="59"/>
      <c r="Q32" s="59"/>
      <c r="R32" s="59"/>
    </row>
    <row r="33" spans="1:18" s="60" customFormat="1" ht="19.5" customHeight="1">
      <c r="A33" s="46" t="s">
        <v>134</v>
      </c>
      <c r="B33" s="47" t="s">
        <v>223</v>
      </c>
      <c r="C33" s="48" t="s">
        <v>188</v>
      </c>
      <c r="D33" s="49" t="s">
        <v>241</v>
      </c>
      <c r="E33" s="50" t="s">
        <v>1</v>
      </c>
      <c r="F33" s="51">
        <v>18.989999771118164</v>
      </c>
      <c r="G33" s="52">
        <v>0.22</v>
      </c>
      <c r="H33" s="51">
        <f t="shared" si="0"/>
        <v>14.81</v>
      </c>
      <c r="I33" s="53"/>
      <c r="J33" s="54">
        <f t="shared" si="3"/>
        <v>0</v>
      </c>
      <c r="K33" s="55" t="s">
        <v>6</v>
      </c>
      <c r="L33" s="56">
        <f t="shared" si="2"/>
        <v>0</v>
      </c>
      <c r="M33" s="57"/>
      <c r="N33" s="45"/>
      <c r="O33" s="58"/>
      <c r="P33" s="59"/>
      <c r="Q33" s="59"/>
      <c r="R33" s="59"/>
    </row>
    <row r="34" spans="1:18" s="60" customFormat="1" ht="19.5" customHeight="1">
      <c r="A34" s="46" t="s">
        <v>151</v>
      </c>
      <c r="B34" s="47" t="s">
        <v>224</v>
      </c>
      <c r="C34" s="48" t="s">
        <v>183</v>
      </c>
      <c r="D34" s="49" t="s">
        <v>246</v>
      </c>
      <c r="E34" s="50" t="s">
        <v>1</v>
      </c>
      <c r="F34" s="51">
        <v>18.989999771118164</v>
      </c>
      <c r="G34" s="52">
        <v>0.22</v>
      </c>
      <c r="H34" s="51">
        <f t="shared" si="0"/>
        <v>14.81</v>
      </c>
      <c r="I34" s="53"/>
      <c r="J34" s="54">
        <f t="shared" si="3"/>
        <v>0</v>
      </c>
      <c r="K34" s="55" t="s">
        <v>6</v>
      </c>
      <c r="L34" s="56">
        <f t="shared" si="2"/>
        <v>0</v>
      </c>
      <c r="M34" s="57"/>
      <c r="N34" s="45"/>
      <c r="O34" s="58"/>
      <c r="P34" s="59"/>
      <c r="Q34" s="59"/>
      <c r="R34" s="59"/>
    </row>
    <row r="35" spans="1:18" s="60" customFormat="1" ht="19.5" customHeight="1" thickBot="1">
      <c r="A35" s="62" t="s">
        <v>152</v>
      </c>
      <c r="B35" s="63" t="s">
        <v>225</v>
      </c>
      <c r="C35" s="64" t="s">
        <v>187</v>
      </c>
      <c r="D35" s="65" t="s">
        <v>242</v>
      </c>
      <c r="E35" s="66" t="s">
        <v>1</v>
      </c>
      <c r="F35" s="67">
        <v>17.989999771118164</v>
      </c>
      <c r="G35" s="68">
        <v>0.22</v>
      </c>
      <c r="H35" s="67">
        <f t="shared" si="0"/>
        <v>14.03</v>
      </c>
      <c r="I35" s="69"/>
      <c r="J35" s="70">
        <f t="shared" ref="J35" si="4">I35*H35</f>
        <v>0</v>
      </c>
      <c r="K35" s="71" t="s">
        <v>6</v>
      </c>
      <c r="L35" s="72">
        <f t="shared" si="2"/>
        <v>0</v>
      </c>
      <c r="M35" s="72"/>
      <c r="N35" s="73"/>
      <c r="O35" s="74"/>
      <c r="P35" s="59"/>
      <c r="Q35" s="59"/>
      <c r="R35" s="59"/>
    </row>
    <row r="36" spans="1:18" s="60" customFormat="1" ht="19.5" customHeight="1">
      <c r="A36" s="46" t="s">
        <v>55</v>
      </c>
      <c r="B36" s="47" t="s">
        <v>205</v>
      </c>
      <c r="C36" s="48" t="s">
        <v>56</v>
      </c>
      <c r="D36" s="49" t="s">
        <v>242</v>
      </c>
      <c r="E36" s="50" t="s">
        <v>1</v>
      </c>
      <c r="F36" s="51">
        <v>16.989999771118164</v>
      </c>
      <c r="G36" s="52">
        <v>0.22</v>
      </c>
      <c r="H36" s="51">
        <f t="shared" si="0"/>
        <v>13.25</v>
      </c>
      <c r="I36" s="61"/>
      <c r="J36" s="54">
        <f t="shared" ref="J36:J51" si="5">I36*H36</f>
        <v>0</v>
      </c>
      <c r="K36" s="55" t="s">
        <v>5</v>
      </c>
      <c r="L36" s="56">
        <f t="shared" si="2"/>
        <v>0</v>
      </c>
      <c r="M36" s="57"/>
      <c r="N36" s="45"/>
      <c r="O36" s="58"/>
      <c r="P36" s="59"/>
      <c r="Q36" s="59"/>
      <c r="R36" s="59"/>
    </row>
    <row r="37" spans="1:18" s="60" customFormat="1" ht="19.5" customHeight="1">
      <c r="A37" s="46" t="s">
        <v>57</v>
      </c>
      <c r="B37" s="47" t="s">
        <v>205</v>
      </c>
      <c r="C37" s="48" t="s">
        <v>56</v>
      </c>
      <c r="D37" s="49" t="s">
        <v>242</v>
      </c>
      <c r="E37" s="50" t="s">
        <v>0</v>
      </c>
      <c r="F37" s="51">
        <v>8.9899997711181641</v>
      </c>
      <c r="G37" s="52">
        <v>0.22</v>
      </c>
      <c r="H37" s="51">
        <f t="shared" si="0"/>
        <v>7.01</v>
      </c>
      <c r="I37" s="53"/>
      <c r="J37" s="54">
        <f t="shared" si="5"/>
        <v>0</v>
      </c>
      <c r="K37" s="55" t="s">
        <v>5</v>
      </c>
      <c r="L37" s="56">
        <f t="shared" si="2"/>
        <v>0</v>
      </c>
      <c r="M37" s="57"/>
      <c r="N37" s="45"/>
      <c r="O37" s="58"/>
      <c r="P37" s="59"/>
      <c r="Q37" s="59"/>
      <c r="R37" s="59"/>
    </row>
    <row r="38" spans="1:18" s="60" customFormat="1" ht="19.5" customHeight="1">
      <c r="A38" s="46" t="s">
        <v>78</v>
      </c>
      <c r="B38" s="47" t="s">
        <v>79</v>
      </c>
      <c r="C38" s="48" t="s">
        <v>80</v>
      </c>
      <c r="D38" s="49" t="s">
        <v>250</v>
      </c>
      <c r="E38" s="50" t="s">
        <v>1</v>
      </c>
      <c r="F38" s="51">
        <v>16.989999771118164</v>
      </c>
      <c r="G38" s="52">
        <v>0.22</v>
      </c>
      <c r="H38" s="51">
        <f t="shared" si="0"/>
        <v>13.25</v>
      </c>
      <c r="I38" s="53"/>
      <c r="J38" s="54">
        <f t="shared" si="5"/>
        <v>0</v>
      </c>
      <c r="K38" s="55" t="s">
        <v>5</v>
      </c>
      <c r="L38" s="56">
        <f t="shared" si="2"/>
        <v>0</v>
      </c>
      <c r="M38" s="57"/>
      <c r="N38" s="45"/>
      <c r="O38" s="58"/>
      <c r="P38" s="59"/>
      <c r="Q38" s="59"/>
      <c r="R38" s="59"/>
    </row>
    <row r="39" spans="1:18" s="60" customFormat="1" ht="19.5" customHeight="1">
      <c r="A39" s="46" t="s">
        <v>81</v>
      </c>
      <c r="B39" s="47" t="s">
        <v>79</v>
      </c>
      <c r="C39" s="48" t="s">
        <v>80</v>
      </c>
      <c r="D39" s="49" t="s">
        <v>250</v>
      </c>
      <c r="E39" s="50" t="s">
        <v>0</v>
      </c>
      <c r="F39" s="51">
        <v>7.9899997711181641</v>
      </c>
      <c r="G39" s="52">
        <v>0.22</v>
      </c>
      <c r="H39" s="51">
        <f t="shared" si="0"/>
        <v>6.23</v>
      </c>
      <c r="I39" s="53"/>
      <c r="J39" s="54">
        <f t="shared" si="5"/>
        <v>0</v>
      </c>
      <c r="K39" s="55" t="s">
        <v>5</v>
      </c>
      <c r="L39" s="56">
        <f t="shared" si="2"/>
        <v>0</v>
      </c>
      <c r="M39" s="57"/>
      <c r="N39" s="45"/>
      <c r="O39" s="58" t="s">
        <v>82</v>
      </c>
      <c r="P39" s="59"/>
      <c r="Q39" s="59"/>
      <c r="R39" s="59"/>
    </row>
    <row r="40" spans="1:18" s="60" customFormat="1" ht="19.5" customHeight="1">
      <c r="A40" s="46" t="s">
        <v>88</v>
      </c>
      <c r="B40" s="47" t="s">
        <v>89</v>
      </c>
      <c r="C40" s="48" t="s">
        <v>90</v>
      </c>
      <c r="D40" s="49" t="s">
        <v>242</v>
      </c>
      <c r="E40" s="50" t="s">
        <v>1</v>
      </c>
      <c r="F40" s="51">
        <v>16.989999771118164</v>
      </c>
      <c r="G40" s="52">
        <v>0.22</v>
      </c>
      <c r="H40" s="51">
        <f t="shared" si="0"/>
        <v>13.25</v>
      </c>
      <c r="I40" s="53"/>
      <c r="J40" s="54">
        <f t="shared" si="5"/>
        <v>0</v>
      </c>
      <c r="K40" s="55" t="s">
        <v>5</v>
      </c>
      <c r="L40" s="56">
        <f t="shared" si="2"/>
        <v>0</v>
      </c>
      <c r="M40" s="57"/>
      <c r="N40" s="45"/>
      <c r="O40" s="58"/>
      <c r="P40" s="59"/>
      <c r="Q40" s="59"/>
      <c r="R40" s="59"/>
    </row>
    <row r="41" spans="1:18" s="60" customFormat="1" ht="19.5" customHeight="1">
      <c r="A41" s="46" t="s">
        <v>103</v>
      </c>
      <c r="B41" s="47" t="s">
        <v>104</v>
      </c>
      <c r="C41" s="48" t="s">
        <v>182</v>
      </c>
      <c r="D41" s="49" t="s">
        <v>242</v>
      </c>
      <c r="E41" s="50" t="s">
        <v>1</v>
      </c>
      <c r="F41" s="51">
        <v>13.989999771118164</v>
      </c>
      <c r="G41" s="52">
        <v>0.22</v>
      </c>
      <c r="H41" s="51">
        <f t="shared" si="0"/>
        <v>10.91</v>
      </c>
      <c r="I41" s="53"/>
      <c r="J41" s="54">
        <f t="shared" si="5"/>
        <v>0</v>
      </c>
      <c r="K41" s="55" t="s">
        <v>5</v>
      </c>
      <c r="L41" s="56">
        <f t="shared" si="2"/>
        <v>0</v>
      </c>
      <c r="M41" s="57"/>
      <c r="N41" s="45"/>
      <c r="O41" s="58"/>
      <c r="P41" s="59"/>
      <c r="Q41" s="59"/>
      <c r="R41" s="59"/>
    </row>
    <row r="42" spans="1:18" s="60" customFormat="1" ht="19.5" customHeight="1">
      <c r="A42" s="46" t="s">
        <v>105</v>
      </c>
      <c r="B42" s="47" t="s">
        <v>104</v>
      </c>
      <c r="C42" s="48" t="s">
        <v>182</v>
      </c>
      <c r="D42" s="49" t="s">
        <v>242</v>
      </c>
      <c r="E42" s="50" t="s">
        <v>0</v>
      </c>
      <c r="F42" s="51">
        <v>6.9899997711181641</v>
      </c>
      <c r="G42" s="52">
        <v>0.22</v>
      </c>
      <c r="H42" s="51">
        <f t="shared" si="0"/>
        <v>5.45</v>
      </c>
      <c r="I42" s="53"/>
      <c r="J42" s="54">
        <f t="shared" si="5"/>
        <v>0</v>
      </c>
      <c r="K42" s="55" t="s">
        <v>5</v>
      </c>
      <c r="L42" s="56">
        <f t="shared" si="2"/>
        <v>0</v>
      </c>
      <c r="M42" s="57"/>
      <c r="N42" s="45"/>
      <c r="O42" s="58"/>
      <c r="P42" s="59"/>
      <c r="Q42" s="59"/>
      <c r="R42" s="59"/>
    </row>
    <row r="43" spans="1:18" s="60" customFormat="1" ht="19.5" customHeight="1">
      <c r="A43" s="46" t="s">
        <v>106</v>
      </c>
      <c r="B43" s="47" t="s">
        <v>107</v>
      </c>
      <c r="C43" s="48" t="s">
        <v>108</v>
      </c>
      <c r="D43" s="49" t="s">
        <v>242</v>
      </c>
      <c r="E43" s="50" t="s">
        <v>1</v>
      </c>
      <c r="F43" s="51">
        <v>16.989999771118164</v>
      </c>
      <c r="G43" s="52">
        <v>0.22</v>
      </c>
      <c r="H43" s="51">
        <f t="shared" si="0"/>
        <v>13.25</v>
      </c>
      <c r="I43" s="53"/>
      <c r="J43" s="54">
        <f t="shared" si="5"/>
        <v>0</v>
      </c>
      <c r="K43" s="55" t="s">
        <v>5</v>
      </c>
      <c r="L43" s="56">
        <f t="shared" si="2"/>
        <v>0</v>
      </c>
      <c r="M43" s="57"/>
      <c r="N43" s="45"/>
      <c r="O43" s="58"/>
      <c r="P43" s="59"/>
      <c r="Q43" s="59"/>
      <c r="R43" s="59"/>
    </row>
    <row r="44" spans="1:18" s="60" customFormat="1" ht="19.5" customHeight="1">
      <c r="A44" s="46" t="s">
        <v>109</v>
      </c>
      <c r="B44" s="47" t="s">
        <v>107</v>
      </c>
      <c r="C44" s="48" t="s">
        <v>108</v>
      </c>
      <c r="D44" s="49" t="s">
        <v>242</v>
      </c>
      <c r="E44" s="50" t="s">
        <v>0</v>
      </c>
      <c r="F44" s="51">
        <v>7.9899997711181641</v>
      </c>
      <c r="G44" s="52">
        <v>0.22</v>
      </c>
      <c r="H44" s="51">
        <f t="shared" si="0"/>
        <v>6.23</v>
      </c>
      <c r="I44" s="53"/>
      <c r="J44" s="54">
        <f t="shared" si="5"/>
        <v>0</v>
      </c>
      <c r="K44" s="55" t="s">
        <v>5</v>
      </c>
      <c r="L44" s="56">
        <f t="shared" si="2"/>
        <v>0</v>
      </c>
      <c r="M44" s="57"/>
      <c r="N44" s="45"/>
      <c r="O44" s="58"/>
      <c r="P44" s="59"/>
      <c r="Q44" s="59"/>
      <c r="R44" s="59"/>
    </row>
    <row r="45" spans="1:18" s="60" customFormat="1" ht="19.5" customHeight="1">
      <c r="A45" s="46" t="s">
        <v>110</v>
      </c>
      <c r="B45" s="47" t="s">
        <v>204</v>
      </c>
      <c r="C45" s="48" t="s">
        <v>111</v>
      </c>
      <c r="D45" s="49" t="s">
        <v>242</v>
      </c>
      <c r="E45" s="50" t="s">
        <v>1</v>
      </c>
      <c r="F45" s="51">
        <v>16.989999771118164</v>
      </c>
      <c r="G45" s="52">
        <v>0.22</v>
      </c>
      <c r="H45" s="51">
        <f t="shared" si="0"/>
        <v>13.25</v>
      </c>
      <c r="I45" s="53"/>
      <c r="J45" s="54">
        <f t="shared" si="5"/>
        <v>0</v>
      </c>
      <c r="K45" s="55" t="s">
        <v>5</v>
      </c>
      <c r="L45" s="56">
        <f t="shared" si="2"/>
        <v>0</v>
      </c>
      <c r="M45" s="57"/>
      <c r="N45" s="45"/>
      <c r="O45" s="58"/>
      <c r="P45" s="59"/>
      <c r="Q45" s="59"/>
      <c r="R45" s="59"/>
    </row>
    <row r="46" spans="1:18" s="60" customFormat="1" ht="19.5" customHeight="1">
      <c r="A46" s="46" t="s">
        <v>112</v>
      </c>
      <c r="B46" s="47" t="s">
        <v>204</v>
      </c>
      <c r="C46" s="48" t="s">
        <v>111</v>
      </c>
      <c r="D46" s="49" t="s">
        <v>242</v>
      </c>
      <c r="E46" s="50" t="s">
        <v>0</v>
      </c>
      <c r="F46" s="51">
        <v>7.9899997711181641</v>
      </c>
      <c r="G46" s="52">
        <v>0.22</v>
      </c>
      <c r="H46" s="51">
        <f t="shared" si="0"/>
        <v>6.23</v>
      </c>
      <c r="I46" s="53"/>
      <c r="J46" s="54">
        <f t="shared" si="5"/>
        <v>0</v>
      </c>
      <c r="K46" s="55" t="s">
        <v>5</v>
      </c>
      <c r="L46" s="56">
        <f t="shared" si="2"/>
        <v>0</v>
      </c>
      <c r="M46" s="57"/>
      <c r="N46" s="45"/>
      <c r="O46" s="58"/>
      <c r="P46" s="59"/>
      <c r="Q46" s="59"/>
      <c r="R46" s="59"/>
    </row>
    <row r="47" spans="1:18" s="60" customFormat="1" ht="19.5" customHeight="1">
      <c r="A47" s="46" t="s">
        <v>119</v>
      </c>
      <c r="B47" s="47" t="s">
        <v>216</v>
      </c>
      <c r="C47" s="48" t="s">
        <v>120</v>
      </c>
      <c r="D47" s="49" t="s">
        <v>251</v>
      </c>
      <c r="E47" s="50" t="s">
        <v>1</v>
      </c>
      <c r="F47" s="51">
        <v>16.989999771118164</v>
      </c>
      <c r="G47" s="52">
        <v>0.22</v>
      </c>
      <c r="H47" s="51">
        <f t="shared" si="0"/>
        <v>13.25</v>
      </c>
      <c r="I47" s="53"/>
      <c r="J47" s="54">
        <f t="shared" si="5"/>
        <v>0</v>
      </c>
      <c r="K47" s="55" t="s">
        <v>5</v>
      </c>
      <c r="L47" s="56">
        <f t="shared" si="2"/>
        <v>0</v>
      </c>
      <c r="M47" s="57"/>
      <c r="N47" s="45"/>
      <c r="O47" s="58"/>
      <c r="P47" s="59"/>
      <c r="Q47" s="59"/>
      <c r="R47" s="59"/>
    </row>
    <row r="48" spans="1:18" s="60" customFormat="1" ht="19.5" customHeight="1">
      <c r="A48" s="46" t="s">
        <v>143</v>
      </c>
      <c r="B48" s="47" t="s">
        <v>207</v>
      </c>
      <c r="C48" s="48" t="s">
        <v>144</v>
      </c>
      <c r="D48" s="49" t="s">
        <v>242</v>
      </c>
      <c r="E48" s="50" t="s">
        <v>1</v>
      </c>
      <c r="F48" s="51">
        <v>16.989999771118164</v>
      </c>
      <c r="G48" s="52">
        <v>0.22</v>
      </c>
      <c r="H48" s="51">
        <f t="shared" si="0"/>
        <v>13.25</v>
      </c>
      <c r="I48" s="53"/>
      <c r="J48" s="54">
        <f t="shared" si="5"/>
        <v>0</v>
      </c>
      <c r="K48" s="55" t="s">
        <v>5</v>
      </c>
      <c r="L48" s="56">
        <f t="shared" si="2"/>
        <v>0</v>
      </c>
      <c r="M48" s="57"/>
      <c r="N48" s="45"/>
      <c r="O48" s="58"/>
      <c r="P48" s="59"/>
      <c r="Q48" s="59"/>
      <c r="R48" s="59"/>
    </row>
    <row r="49" spans="1:18" s="60" customFormat="1" ht="19.5" customHeight="1">
      <c r="A49" s="46" t="s">
        <v>164</v>
      </c>
      <c r="B49" s="47" t="s">
        <v>215</v>
      </c>
      <c r="C49" s="48" t="s">
        <v>193</v>
      </c>
      <c r="D49" s="49" t="s">
        <v>252</v>
      </c>
      <c r="E49" s="50" t="s">
        <v>1</v>
      </c>
      <c r="F49" s="51">
        <v>16</v>
      </c>
      <c r="G49" s="52">
        <v>0.22</v>
      </c>
      <c r="H49" s="51">
        <f t="shared" si="0"/>
        <v>12.48</v>
      </c>
      <c r="I49" s="53"/>
      <c r="J49" s="54">
        <f t="shared" si="5"/>
        <v>0</v>
      </c>
      <c r="K49" s="55" t="s">
        <v>5</v>
      </c>
      <c r="L49" s="56">
        <f t="shared" si="2"/>
        <v>0</v>
      </c>
      <c r="M49" s="57"/>
      <c r="N49" s="45"/>
      <c r="O49" s="58"/>
      <c r="P49" s="59"/>
      <c r="Q49" s="59"/>
      <c r="R49" s="59"/>
    </row>
    <row r="50" spans="1:18" s="60" customFormat="1" ht="19.5" customHeight="1">
      <c r="A50" s="46" t="s">
        <v>168</v>
      </c>
      <c r="B50" s="47" t="s">
        <v>169</v>
      </c>
      <c r="C50" s="48" t="s">
        <v>170</v>
      </c>
      <c r="D50" s="49" t="s">
        <v>249</v>
      </c>
      <c r="E50" s="50" t="s">
        <v>1</v>
      </c>
      <c r="F50" s="51">
        <v>16.989999771118164</v>
      </c>
      <c r="G50" s="52">
        <v>0.22</v>
      </c>
      <c r="H50" s="51">
        <f t="shared" si="0"/>
        <v>13.25</v>
      </c>
      <c r="I50" s="53"/>
      <c r="J50" s="54">
        <f t="shared" si="5"/>
        <v>0</v>
      </c>
      <c r="K50" s="55" t="s">
        <v>5</v>
      </c>
      <c r="L50" s="56">
        <f t="shared" si="2"/>
        <v>0</v>
      </c>
      <c r="M50" s="57"/>
      <c r="N50" s="45"/>
      <c r="O50" s="58"/>
      <c r="P50" s="59"/>
      <c r="Q50" s="59"/>
      <c r="R50" s="59"/>
    </row>
    <row r="51" spans="1:18" s="60" customFormat="1" ht="19.5" customHeight="1" thickBot="1">
      <c r="A51" s="62" t="s">
        <v>171</v>
      </c>
      <c r="B51" s="63" t="s">
        <v>169</v>
      </c>
      <c r="C51" s="64" t="s">
        <v>170</v>
      </c>
      <c r="D51" s="65" t="s">
        <v>242</v>
      </c>
      <c r="E51" s="66" t="s">
        <v>0</v>
      </c>
      <c r="F51" s="67">
        <v>8.9899997711181641</v>
      </c>
      <c r="G51" s="68">
        <v>0.22</v>
      </c>
      <c r="H51" s="67">
        <f t="shared" si="0"/>
        <v>7.01</v>
      </c>
      <c r="I51" s="69"/>
      <c r="J51" s="70">
        <f t="shared" si="5"/>
        <v>0</v>
      </c>
      <c r="K51" s="71" t="s">
        <v>5</v>
      </c>
      <c r="L51" s="72">
        <f t="shared" si="2"/>
        <v>0</v>
      </c>
      <c r="M51" s="72"/>
      <c r="N51" s="73"/>
      <c r="O51" s="74"/>
      <c r="P51" s="59"/>
      <c r="Q51" s="59"/>
      <c r="R51" s="59"/>
    </row>
    <row r="52" spans="1:18" s="60" customFormat="1" ht="19.5" customHeight="1">
      <c r="A52" s="46" t="s">
        <v>35</v>
      </c>
      <c r="B52" s="47" t="s">
        <v>33</v>
      </c>
      <c r="C52" s="48" t="s">
        <v>34</v>
      </c>
      <c r="D52" s="49" t="s">
        <v>242</v>
      </c>
      <c r="E52" s="50" t="s">
        <v>0</v>
      </c>
      <c r="F52" s="51">
        <v>8.9899997711181641</v>
      </c>
      <c r="G52" s="52">
        <v>0.22</v>
      </c>
      <c r="H52" s="51">
        <f t="shared" si="0"/>
        <v>7.01</v>
      </c>
      <c r="I52" s="61"/>
      <c r="J52" s="54">
        <f t="shared" ref="J52:J70" si="6">I52*H52</f>
        <v>0</v>
      </c>
      <c r="K52" s="55" t="s">
        <v>4</v>
      </c>
      <c r="L52" s="56">
        <f t="shared" si="2"/>
        <v>0</v>
      </c>
      <c r="M52" s="57"/>
      <c r="N52" s="45"/>
      <c r="O52" s="58"/>
      <c r="P52" s="59"/>
      <c r="Q52" s="59"/>
      <c r="R52" s="59"/>
    </row>
    <row r="53" spans="1:18" s="60" customFormat="1" ht="19.5" customHeight="1">
      <c r="A53" s="46" t="s">
        <v>32</v>
      </c>
      <c r="B53" s="47" t="s">
        <v>33</v>
      </c>
      <c r="C53" s="48" t="s">
        <v>34</v>
      </c>
      <c r="D53" s="49" t="s">
        <v>249</v>
      </c>
      <c r="E53" s="50" t="s">
        <v>1</v>
      </c>
      <c r="F53" s="51">
        <v>17.989999771118164</v>
      </c>
      <c r="G53" s="52">
        <v>0.22</v>
      </c>
      <c r="H53" s="51">
        <f t="shared" si="0"/>
        <v>14.03</v>
      </c>
      <c r="I53" s="53"/>
      <c r="J53" s="54">
        <f t="shared" si="6"/>
        <v>0</v>
      </c>
      <c r="K53" s="55" t="s">
        <v>4</v>
      </c>
      <c r="L53" s="56">
        <f t="shared" si="2"/>
        <v>0</v>
      </c>
      <c r="M53" s="57"/>
      <c r="N53" s="45"/>
      <c r="O53" s="58"/>
      <c r="P53" s="59"/>
      <c r="Q53" s="59"/>
      <c r="R53" s="59"/>
    </row>
    <row r="54" spans="1:18" s="60" customFormat="1" ht="19.5" customHeight="1">
      <c r="A54" s="46" t="s">
        <v>41</v>
      </c>
      <c r="B54" s="47" t="s">
        <v>202</v>
      </c>
      <c r="C54" s="48" t="s">
        <v>179</v>
      </c>
      <c r="D54" s="49" t="s">
        <v>245</v>
      </c>
      <c r="E54" s="50" t="s">
        <v>0</v>
      </c>
      <c r="F54" s="51">
        <v>6.9899997711181641</v>
      </c>
      <c r="G54" s="52">
        <v>0.22</v>
      </c>
      <c r="H54" s="51">
        <f t="shared" si="0"/>
        <v>5.45</v>
      </c>
      <c r="I54" s="53"/>
      <c r="J54" s="54">
        <f t="shared" si="6"/>
        <v>0</v>
      </c>
      <c r="K54" s="55" t="s">
        <v>4</v>
      </c>
      <c r="L54" s="56">
        <f t="shared" si="2"/>
        <v>0</v>
      </c>
      <c r="M54" s="57"/>
      <c r="N54" s="45"/>
      <c r="O54" s="58"/>
      <c r="P54" s="59"/>
      <c r="Q54" s="59"/>
      <c r="R54" s="59"/>
    </row>
    <row r="55" spans="1:18" s="60" customFormat="1" ht="19.5" customHeight="1">
      <c r="A55" s="46" t="s">
        <v>40</v>
      </c>
      <c r="B55" s="47" t="s">
        <v>202</v>
      </c>
      <c r="C55" s="48" t="s">
        <v>179</v>
      </c>
      <c r="D55" s="49" t="s">
        <v>245</v>
      </c>
      <c r="E55" s="50" t="s">
        <v>1</v>
      </c>
      <c r="F55" s="51">
        <v>16.989999771118164</v>
      </c>
      <c r="G55" s="52">
        <v>0.22</v>
      </c>
      <c r="H55" s="51">
        <f t="shared" si="0"/>
        <v>13.25</v>
      </c>
      <c r="I55" s="53"/>
      <c r="J55" s="54">
        <f t="shared" si="6"/>
        <v>0</v>
      </c>
      <c r="K55" s="55" t="s">
        <v>4</v>
      </c>
      <c r="L55" s="56">
        <f t="shared" si="2"/>
        <v>0</v>
      </c>
      <c r="M55" s="57"/>
      <c r="N55" s="45"/>
      <c r="O55" s="58"/>
      <c r="P55" s="59"/>
      <c r="Q55" s="59"/>
      <c r="R55" s="59"/>
    </row>
    <row r="56" spans="1:18" s="60" customFormat="1" ht="19.5" customHeight="1">
      <c r="A56" s="46" t="s">
        <v>69</v>
      </c>
      <c r="B56" s="47" t="s">
        <v>70</v>
      </c>
      <c r="C56" s="48" t="s">
        <v>71</v>
      </c>
      <c r="D56" s="49" t="s">
        <v>245</v>
      </c>
      <c r="E56" s="50" t="s">
        <v>1</v>
      </c>
      <c r="F56" s="51">
        <v>16.989999771118164</v>
      </c>
      <c r="G56" s="52">
        <v>0.22</v>
      </c>
      <c r="H56" s="51">
        <f t="shared" si="0"/>
        <v>13.25</v>
      </c>
      <c r="I56" s="53"/>
      <c r="J56" s="54">
        <f t="shared" si="6"/>
        <v>0</v>
      </c>
      <c r="K56" s="55" t="s">
        <v>4</v>
      </c>
      <c r="L56" s="56">
        <f t="shared" si="2"/>
        <v>0</v>
      </c>
      <c r="M56" s="57"/>
      <c r="N56" s="45"/>
      <c r="O56" s="58"/>
      <c r="P56" s="59"/>
      <c r="Q56" s="59"/>
      <c r="R56" s="59"/>
    </row>
    <row r="57" spans="1:18" s="60" customFormat="1" ht="19.5" customHeight="1">
      <c r="A57" s="46" t="s">
        <v>92</v>
      </c>
      <c r="B57" s="47" t="s">
        <v>93</v>
      </c>
      <c r="C57" s="48" t="s">
        <v>94</v>
      </c>
      <c r="D57" s="49" t="s">
        <v>249</v>
      </c>
      <c r="E57" s="50" t="s">
        <v>1</v>
      </c>
      <c r="F57" s="51">
        <v>16.989999771118164</v>
      </c>
      <c r="G57" s="52">
        <v>0.22</v>
      </c>
      <c r="H57" s="51">
        <f t="shared" si="0"/>
        <v>13.25</v>
      </c>
      <c r="I57" s="53"/>
      <c r="J57" s="54">
        <f t="shared" si="6"/>
        <v>0</v>
      </c>
      <c r="K57" s="55" t="s">
        <v>4</v>
      </c>
      <c r="L57" s="56">
        <f t="shared" si="2"/>
        <v>0</v>
      </c>
      <c r="M57" s="57"/>
      <c r="N57" s="45"/>
      <c r="O57" s="58"/>
      <c r="P57" s="59"/>
      <c r="Q57" s="59"/>
      <c r="R57" s="59"/>
    </row>
    <row r="58" spans="1:18" s="60" customFormat="1" ht="19.5" customHeight="1">
      <c r="A58" s="46" t="s">
        <v>95</v>
      </c>
      <c r="B58" s="47" t="s">
        <v>93</v>
      </c>
      <c r="C58" s="48" t="s">
        <v>94</v>
      </c>
      <c r="D58" s="49" t="s">
        <v>242</v>
      </c>
      <c r="E58" s="50" t="s">
        <v>0</v>
      </c>
      <c r="F58" s="51">
        <v>8.9899997711181641</v>
      </c>
      <c r="G58" s="52">
        <v>0.22</v>
      </c>
      <c r="H58" s="51">
        <f t="shared" si="0"/>
        <v>7.01</v>
      </c>
      <c r="I58" s="53"/>
      <c r="J58" s="54">
        <f t="shared" si="6"/>
        <v>0</v>
      </c>
      <c r="K58" s="55" t="s">
        <v>4</v>
      </c>
      <c r="L58" s="56">
        <f t="shared" si="2"/>
        <v>0</v>
      </c>
      <c r="M58" s="57"/>
      <c r="N58" s="45"/>
      <c r="O58" s="58"/>
      <c r="P58" s="59"/>
      <c r="Q58" s="59"/>
      <c r="R58" s="59"/>
    </row>
    <row r="59" spans="1:18" s="60" customFormat="1" ht="19.5" customHeight="1">
      <c r="A59" s="46" t="s">
        <v>118</v>
      </c>
      <c r="B59" s="47" t="s">
        <v>116</v>
      </c>
      <c r="C59" s="48" t="s">
        <v>117</v>
      </c>
      <c r="D59" s="49" t="s">
        <v>242</v>
      </c>
      <c r="E59" s="50" t="s">
        <v>0</v>
      </c>
      <c r="F59" s="51">
        <v>8.9899997711181641</v>
      </c>
      <c r="G59" s="52">
        <v>0.22</v>
      </c>
      <c r="H59" s="51">
        <f t="shared" si="0"/>
        <v>7.01</v>
      </c>
      <c r="I59" s="53"/>
      <c r="J59" s="54">
        <f t="shared" si="6"/>
        <v>0</v>
      </c>
      <c r="K59" s="55" t="s">
        <v>4</v>
      </c>
      <c r="L59" s="56">
        <f t="shared" si="2"/>
        <v>0</v>
      </c>
      <c r="M59" s="57"/>
      <c r="N59" s="45"/>
      <c r="O59" s="58"/>
      <c r="P59" s="59"/>
      <c r="Q59" s="59"/>
      <c r="R59" s="59"/>
    </row>
    <row r="60" spans="1:18" s="60" customFormat="1" ht="19.5" customHeight="1">
      <c r="A60" s="46" t="s">
        <v>115</v>
      </c>
      <c r="B60" s="47" t="s">
        <v>116</v>
      </c>
      <c r="C60" s="48" t="s">
        <v>117</v>
      </c>
      <c r="D60" s="49" t="s">
        <v>242</v>
      </c>
      <c r="E60" s="50" t="s">
        <v>1</v>
      </c>
      <c r="F60" s="51">
        <v>16.989999771118164</v>
      </c>
      <c r="G60" s="52">
        <v>0.22</v>
      </c>
      <c r="H60" s="51">
        <f t="shared" si="0"/>
        <v>13.25</v>
      </c>
      <c r="I60" s="53"/>
      <c r="J60" s="54">
        <f t="shared" si="6"/>
        <v>0</v>
      </c>
      <c r="K60" s="55" t="s">
        <v>4</v>
      </c>
      <c r="L60" s="56">
        <f t="shared" si="2"/>
        <v>0</v>
      </c>
      <c r="M60" s="57"/>
      <c r="N60" s="45"/>
      <c r="O60" s="58"/>
      <c r="P60" s="59"/>
      <c r="Q60" s="59"/>
      <c r="R60" s="59"/>
    </row>
    <row r="61" spans="1:18" s="60" customFormat="1" ht="19.5" customHeight="1">
      <c r="A61" s="46">
        <v>9780316508889</v>
      </c>
      <c r="B61" s="47" t="s">
        <v>127</v>
      </c>
      <c r="C61" s="48" t="s">
        <v>126</v>
      </c>
      <c r="D61" s="49" t="s">
        <v>241</v>
      </c>
      <c r="E61" s="50" t="s">
        <v>1</v>
      </c>
      <c r="F61" s="51">
        <v>17.989999999999998</v>
      </c>
      <c r="G61" s="52">
        <v>0.22</v>
      </c>
      <c r="H61" s="51">
        <f t="shared" si="0"/>
        <v>14.03</v>
      </c>
      <c r="I61" s="53"/>
      <c r="J61" s="54">
        <f t="shared" si="6"/>
        <v>0</v>
      </c>
      <c r="K61" s="55" t="s">
        <v>4</v>
      </c>
      <c r="L61" s="56">
        <f t="shared" si="2"/>
        <v>0</v>
      </c>
      <c r="M61" s="57"/>
      <c r="N61" s="45"/>
      <c r="O61" s="58"/>
      <c r="P61" s="59"/>
      <c r="Q61" s="59"/>
      <c r="R61" s="59"/>
    </row>
    <row r="62" spans="1:18" s="60" customFormat="1" ht="19.5" customHeight="1">
      <c r="A62" s="46">
        <v>9780316508896</v>
      </c>
      <c r="B62" s="47" t="s">
        <v>127</v>
      </c>
      <c r="C62" s="48" t="s">
        <v>126</v>
      </c>
      <c r="D62" s="49" t="s">
        <v>241</v>
      </c>
      <c r="E62" s="50" t="s">
        <v>0</v>
      </c>
      <c r="F62" s="51">
        <v>8.99</v>
      </c>
      <c r="G62" s="52">
        <v>0.22</v>
      </c>
      <c r="H62" s="51">
        <f t="shared" si="0"/>
        <v>7.01</v>
      </c>
      <c r="I62" s="53"/>
      <c r="J62" s="54">
        <f t="shared" si="6"/>
        <v>0</v>
      </c>
      <c r="K62" s="55" t="s">
        <v>4</v>
      </c>
      <c r="L62" s="56">
        <f t="shared" si="2"/>
        <v>0</v>
      </c>
      <c r="M62" s="57"/>
      <c r="N62" s="45"/>
      <c r="O62" s="58"/>
      <c r="P62" s="59"/>
      <c r="Q62" s="59"/>
      <c r="R62" s="59"/>
    </row>
    <row r="63" spans="1:18" s="60" customFormat="1" ht="19.5" customHeight="1">
      <c r="A63" s="46" t="s">
        <v>133</v>
      </c>
      <c r="B63" s="47" t="s">
        <v>131</v>
      </c>
      <c r="C63" s="48" t="s">
        <v>132</v>
      </c>
      <c r="D63" s="49" t="s">
        <v>253</v>
      </c>
      <c r="E63" s="50" t="s">
        <v>0</v>
      </c>
      <c r="F63" s="51">
        <v>10.989999771118164</v>
      </c>
      <c r="G63" s="52">
        <v>0.22</v>
      </c>
      <c r="H63" s="51">
        <f t="shared" si="0"/>
        <v>8.57</v>
      </c>
      <c r="I63" s="53"/>
      <c r="J63" s="54">
        <f t="shared" si="6"/>
        <v>0</v>
      </c>
      <c r="K63" s="55" t="s">
        <v>4</v>
      </c>
      <c r="L63" s="56">
        <f t="shared" si="2"/>
        <v>0</v>
      </c>
      <c r="M63" s="57"/>
      <c r="N63" s="45"/>
      <c r="O63" s="58"/>
      <c r="P63" s="59"/>
      <c r="Q63" s="59"/>
      <c r="R63" s="59"/>
    </row>
    <row r="64" spans="1:18" s="60" customFormat="1" ht="19.5" customHeight="1">
      <c r="A64" s="46" t="s">
        <v>130</v>
      </c>
      <c r="B64" s="47" t="s">
        <v>131</v>
      </c>
      <c r="C64" s="48" t="s">
        <v>132</v>
      </c>
      <c r="D64" s="49" t="s">
        <v>253</v>
      </c>
      <c r="E64" s="50" t="s">
        <v>1</v>
      </c>
      <c r="F64" s="51">
        <v>18.989999771118164</v>
      </c>
      <c r="G64" s="52">
        <v>0.22</v>
      </c>
      <c r="H64" s="51">
        <f t="shared" si="0"/>
        <v>14.81</v>
      </c>
      <c r="I64" s="53"/>
      <c r="J64" s="54">
        <f t="shared" si="6"/>
        <v>0</v>
      </c>
      <c r="K64" s="55" t="s">
        <v>4</v>
      </c>
      <c r="L64" s="56">
        <f t="shared" si="2"/>
        <v>0</v>
      </c>
      <c r="M64" s="57"/>
      <c r="N64" s="45"/>
      <c r="O64" s="58"/>
      <c r="P64" s="59"/>
      <c r="Q64" s="59"/>
      <c r="R64" s="59"/>
    </row>
    <row r="65" spans="1:18" s="60" customFormat="1" ht="19.5" customHeight="1">
      <c r="A65" s="46" t="s">
        <v>142</v>
      </c>
      <c r="B65" s="47" t="s">
        <v>141</v>
      </c>
      <c r="C65" s="48" t="s">
        <v>140</v>
      </c>
      <c r="D65" s="49" t="s">
        <v>242</v>
      </c>
      <c r="E65" s="50" t="s">
        <v>0</v>
      </c>
      <c r="F65" s="51">
        <v>7.9899997711181641</v>
      </c>
      <c r="G65" s="52">
        <v>0.22</v>
      </c>
      <c r="H65" s="51">
        <f t="shared" si="0"/>
        <v>6.23</v>
      </c>
      <c r="I65" s="53"/>
      <c r="J65" s="54">
        <f t="shared" si="6"/>
        <v>0</v>
      </c>
      <c r="K65" s="55" t="s">
        <v>4</v>
      </c>
      <c r="L65" s="56">
        <f t="shared" si="2"/>
        <v>0</v>
      </c>
      <c r="M65" s="57"/>
      <c r="N65" s="45"/>
      <c r="O65" s="58"/>
      <c r="P65" s="59"/>
      <c r="Q65" s="59"/>
      <c r="R65" s="59"/>
    </row>
    <row r="66" spans="1:18" s="60" customFormat="1" ht="19.5" customHeight="1">
      <c r="A66" s="46" t="s">
        <v>139</v>
      </c>
      <c r="B66" s="47" t="s">
        <v>141</v>
      </c>
      <c r="C66" s="48" t="s">
        <v>140</v>
      </c>
      <c r="D66" s="49" t="s">
        <v>242</v>
      </c>
      <c r="E66" s="50" t="s">
        <v>1</v>
      </c>
      <c r="F66" s="51">
        <v>16.989999771118164</v>
      </c>
      <c r="G66" s="52">
        <v>0.22</v>
      </c>
      <c r="H66" s="51">
        <f t="shared" si="0"/>
        <v>13.25</v>
      </c>
      <c r="I66" s="53"/>
      <c r="J66" s="54">
        <f t="shared" si="6"/>
        <v>0</v>
      </c>
      <c r="K66" s="55" t="s">
        <v>4</v>
      </c>
      <c r="L66" s="56">
        <f t="shared" si="2"/>
        <v>0</v>
      </c>
      <c r="M66" s="57"/>
      <c r="N66" s="45"/>
      <c r="O66" s="58"/>
      <c r="P66" s="59"/>
      <c r="Q66" s="59"/>
      <c r="R66" s="59"/>
    </row>
    <row r="67" spans="1:18" s="60" customFormat="1" ht="19.5" customHeight="1">
      <c r="A67" s="46" t="s">
        <v>156</v>
      </c>
      <c r="B67" s="47" t="s">
        <v>154</v>
      </c>
      <c r="C67" s="48" t="s">
        <v>157</v>
      </c>
      <c r="D67" s="49" t="s">
        <v>241</v>
      </c>
      <c r="E67" s="50" t="s">
        <v>0</v>
      </c>
      <c r="F67" s="51">
        <v>7.9899997711181641</v>
      </c>
      <c r="G67" s="52">
        <v>0.22</v>
      </c>
      <c r="H67" s="51">
        <f t="shared" si="0"/>
        <v>6.23</v>
      </c>
      <c r="I67" s="53"/>
      <c r="J67" s="54">
        <f t="shared" si="6"/>
        <v>0</v>
      </c>
      <c r="K67" s="55" t="s">
        <v>4</v>
      </c>
      <c r="L67" s="56">
        <f t="shared" si="2"/>
        <v>0</v>
      </c>
      <c r="M67" s="57"/>
      <c r="N67" s="45"/>
      <c r="O67" s="58"/>
      <c r="P67" s="59"/>
      <c r="Q67" s="59"/>
      <c r="R67" s="59"/>
    </row>
    <row r="68" spans="1:18" s="60" customFormat="1" ht="19.5" customHeight="1">
      <c r="A68" s="46" t="s">
        <v>153</v>
      </c>
      <c r="B68" s="47" t="s">
        <v>154</v>
      </c>
      <c r="C68" s="48" t="s">
        <v>155</v>
      </c>
      <c r="D68" s="49" t="s">
        <v>241</v>
      </c>
      <c r="E68" s="50" t="s">
        <v>1</v>
      </c>
      <c r="F68" s="51">
        <v>16.989999771118164</v>
      </c>
      <c r="G68" s="52">
        <v>0.22</v>
      </c>
      <c r="H68" s="51">
        <f t="shared" si="0"/>
        <v>13.25</v>
      </c>
      <c r="I68" s="53"/>
      <c r="J68" s="54">
        <f t="shared" si="6"/>
        <v>0</v>
      </c>
      <c r="K68" s="55" t="s">
        <v>4</v>
      </c>
      <c r="L68" s="56">
        <f t="shared" si="2"/>
        <v>0</v>
      </c>
      <c r="M68" s="57"/>
      <c r="N68" s="45"/>
      <c r="O68" s="58"/>
      <c r="P68" s="59"/>
      <c r="Q68" s="59"/>
      <c r="R68" s="59"/>
    </row>
    <row r="69" spans="1:18" s="60" customFormat="1" ht="19.5" customHeight="1">
      <c r="A69" s="46" t="s">
        <v>163</v>
      </c>
      <c r="B69" s="47" t="s">
        <v>162</v>
      </c>
      <c r="C69" s="48" t="s">
        <v>191</v>
      </c>
      <c r="D69" s="49" t="s">
        <v>251</v>
      </c>
      <c r="E69" s="50" t="s">
        <v>0</v>
      </c>
      <c r="F69" s="51">
        <v>7.9899997711181641</v>
      </c>
      <c r="G69" s="52">
        <v>0.22</v>
      </c>
      <c r="H69" s="51">
        <f t="shared" si="0"/>
        <v>6.23</v>
      </c>
      <c r="I69" s="53"/>
      <c r="J69" s="54">
        <f t="shared" si="6"/>
        <v>0</v>
      </c>
      <c r="K69" s="55" t="s">
        <v>4</v>
      </c>
      <c r="L69" s="56">
        <f t="shared" si="2"/>
        <v>0</v>
      </c>
      <c r="M69" s="57"/>
      <c r="N69" s="45"/>
      <c r="O69" s="58"/>
      <c r="P69" s="59"/>
      <c r="Q69" s="59"/>
      <c r="R69" s="59"/>
    </row>
    <row r="70" spans="1:18" s="60" customFormat="1" ht="19.5" customHeight="1" thickBot="1">
      <c r="A70" s="62" t="s">
        <v>161</v>
      </c>
      <c r="B70" s="63" t="s">
        <v>162</v>
      </c>
      <c r="C70" s="64" t="s">
        <v>191</v>
      </c>
      <c r="D70" s="65" t="s">
        <v>251</v>
      </c>
      <c r="E70" s="66" t="s">
        <v>1</v>
      </c>
      <c r="F70" s="67">
        <v>16.989999771118164</v>
      </c>
      <c r="G70" s="68">
        <v>0.22</v>
      </c>
      <c r="H70" s="67">
        <f t="shared" si="0"/>
        <v>13.25</v>
      </c>
      <c r="I70" s="69"/>
      <c r="J70" s="70">
        <f t="shared" si="6"/>
        <v>0</v>
      </c>
      <c r="K70" s="71" t="s">
        <v>4</v>
      </c>
      <c r="L70" s="72">
        <f t="shared" si="2"/>
        <v>0</v>
      </c>
      <c r="M70" s="72"/>
      <c r="N70" s="73"/>
      <c r="O70" s="74"/>
      <c r="P70" s="59"/>
      <c r="Q70" s="59"/>
      <c r="R70" s="59"/>
    </row>
    <row r="71" spans="1:18" s="60" customFormat="1" ht="19.5" customHeight="1">
      <c r="A71" s="46" t="s">
        <v>47</v>
      </c>
      <c r="B71" s="47" t="s">
        <v>226</v>
      </c>
      <c r="C71" s="48" t="s">
        <v>48</v>
      </c>
      <c r="D71" s="49" t="s">
        <v>242</v>
      </c>
      <c r="E71" s="50" t="s">
        <v>1</v>
      </c>
      <c r="F71" s="51">
        <v>19.989999771118164</v>
      </c>
      <c r="G71" s="52">
        <v>0.22</v>
      </c>
      <c r="H71" s="51">
        <f t="shared" si="0"/>
        <v>15.59</v>
      </c>
      <c r="I71" s="61"/>
      <c r="J71" s="54">
        <f t="shared" ref="J71:J83" si="7">I71*H71</f>
        <v>0</v>
      </c>
      <c r="K71" s="55" t="s">
        <v>3</v>
      </c>
      <c r="L71" s="56">
        <f t="shared" si="2"/>
        <v>0</v>
      </c>
      <c r="M71" s="57"/>
      <c r="N71" s="45"/>
      <c r="O71" s="58"/>
      <c r="P71" s="59"/>
      <c r="Q71" s="59"/>
      <c r="R71" s="59"/>
    </row>
    <row r="72" spans="1:18" s="60" customFormat="1" ht="19.5" customHeight="1">
      <c r="A72" s="46" t="s">
        <v>50</v>
      </c>
      <c r="B72" s="47" t="s">
        <v>227</v>
      </c>
      <c r="C72" s="48" t="s">
        <v>51</v>
      </c>
      <c r="D72" s="49" t="s">
        <v>242</v>
      </c>
      <c r="E72" s="50" t="s">
        <v>1</v>
      </c>
      <c r="F72" s="51">
        <v>22.989999771118164</v>
      </c>
      <c r="G72" s="52">
        <v>0.22</v>
      </c>
      <c r="H72" s="51">
        <f t="shared" si="0"/>
        <v>17.93</v>
      </c>
      <c r="I72" s="53"/>
      <c r="J72" s="54">
        <f t="shared" si="7"/>
        <v>0</v>
      </c>
      <c r="K72" s="55" t="s">
        <v>3</v>
      </c>
      <c r="L72" s="56">
        <f t="shared" si="2"/>
        <v>0</v>
      </c>
      <c r="M72" s="57"/>
      <c r="N72" s="45"/>
      <c r="O72" s="58"/>
      <c r="P72" s="59"/>
      <c r="Q72" s="59"/>
      <c r="R72" s="59"/>
    </row>
    <row r="73" spans="1:18" s="60" customFormat="1" ht="19.5" customHeight="1">
      <c r="A73" s="46" t="s">
        <v>66</v>
      </c>
      <c r="B73" s="47" t="s">
        <v>228</v>
      </c>
      <c r="C73" s="48" t="s">
        <v>67</v>
      </c>
      <c r="D73" s="49" t="s">
        <v>243</v>
      </c>
      <c r="E73" s="50" t="s">
        <v>1</v>
      </c>
      <c r="F73" s="51">
        <v>18.989999771118164</v>
      </c>
      <c r="G73" s="52">
        <v>0.22</v>
      </c>
      <c r="H73" s="51">
        <f t="shared" si="0"/>
        <v>14.81</v>
      </c>
      <c r="I73" s="53"/>
      <c r="J73" s="54">
        <f t="shared" si="7"/>
        <v>0</v>
      </c>
      <c r="K73" s="55" t="s">
        <v>3</v>
      </c>
      <c r="L73" s="56">
        <f t="shared" si="2"/>
        <v>0</v>
      </c>
      <c r="M73" s="57"/>
      <c r="N73" s="45"/>
      <c r="O73" s="58"/>
      <c r="P73" s="59"/>
      <c r="Q73" s="59"/>
      <c r="R73" s="59"/>
    </row>
    <row r="74" spans="1:18" s="60" customFormat="1" ht="19.5" customHeight="1">
      <c r="A74" s="46" t="s">
        <v>74</v>
      </c>
      <c r="B74" s="47" t="s">
        <v>229</v>
      </c>
      <c r="C74" s="48" t="s">
        <v>75</v>
      </c>
      <c r="D74" s="49" t="s">
        <v>254</v>
      </c>
      <c r="E74" s="50" t="s">
        <v>1</v>
      </c>
      <c r="F74" s="51">
        <v>22.989999771118164</v>
      </c>
      <c r="G74" s="52">
        <v>0.22</v>
      </c>
      <c r="H74" s="51">
        <f t="shared" si="0"/>
        <v>17.93</v>
      </c>
      <c r="I74" s="53"/>
      <c r="J74" s="54">
        <f t="shared" si="7"/>
        <v>0</v>
      </c>
      <c r="K74" s="55" t="s">
        <v>3</v>
      </c>
      <c r="L74" s="56">
        <f t="shared" si="2"/>
        <v>0</v>
      </c>
      <c r="M74" s="57"/>
      <c r="N74" s="45"/>
      <c r="O74" s="58"/>
      <c r="P74" s="59"/>
      <c r="Q74" s="59"/>
      <c r="R74" s="59"/>
    </row>
    <row r="75" spans="1:18" s="60" customFormat="1" ht="19.5" customHeight="1">
      <c r="A75" s="46" t="s">
        <v>84</v>
      </c>
      <c r="B75" s="47" t="s">
        <v>230</v>
      </c>
      <c r="C75" s="48" t="s">
        <v>85</v>
      </c>
      <c r="D75" s="49" t="s">
        <v>248</v>
      </c>
      <c r="E75" s="50" t="s">
        <v>0</v>
      </c>
      <c r="F75" s="51">
        <v>11.949999809265137</v>
      </c>
      <c r="G75" s="52">
        <v>0.22</v>
      </c>
      <c r="H75" s="51">
        <f t="shared" si="0"/>
        <v>9.32</v>
      </c>
      <c r="I75" s="53"/>
      <c r="J75" s="54">
        <f t="shared" si="7"/>
        <v>0</v>
      </c>
      <c r="K75" s="55" t="s">
        <v>3</v>
      </c>
      <c r="L75" s="56">
        <f t="shared" si="2"/>
        <v>0</v>
      </c>
      <c r="M75" s="57"/>
      <c r="N75" s="45"/>
      <c r="O75" s="58"/>
      <c r="P75" s="59"/>
      <c r="Q75" s="59"/>
      <c r="R75" s="59"/>
    </row>
    <row r="76" spans="1:18" s="60" customFormat="1" ht="19.5" customHeight="1">
      <c r="A76" s="46" t="s">
        <v>101</v>
      </c>
      <c r="B76" s="47" t="s">
        <v>102</v>
      </c>
      <c r="C76" s="48" t="s">
        <v>181</v>
      </c>
      <c r="D76" s="49" t="s">
        <v>255</v>
      </c>
      <c r="E76" s="50" t="s">
        <v>1</v>
      </c>
      <c r="F76" s="51">
        <v>18.989999771118164</v>
      </c>
      <c r="G76" s="52">
        <v>0.22</v>
      </c>
      <c r="H76" s="51">
        <f t="shared" si="0"/>
        <v>14.81</v>
      </c>
      <c r="I76" s="53"/>
      <c r="J76" s="54">
        <f t="shared" si="7"/>
        <v>0</v>
      </c>
      <c r="K76" s="55" t="s">
        <v>3</v>
      </c>
      <c r="L76" s="56">
        <f t="shared" si="2"/>
        <v>0</v>
      </c>
      <c r="M76" s="57"/>
      <c r="N76" s="45"/>
      <c r="O76" s="58"/>
      <c r="P76" s="59"/>
      <c r="Q76" s="59"/>
      <c r="R76" s="59"/>
    </row>
    <row r="77" spans="1:18" s="60" customFormat="1" ht="19.5" customHeight="1">
      <c r="A77" s="46" t="s">
        <v>137</v>
      </c>
      <c r="B77" s="47" t="s">
        <v>231</v>
      </c>
      <c r="C77" s="48" t="s">
        <v>138</v>
      </c>
      <c r="D77" s="49" t="s">
        <v>243</v>
      </c>
      <c r="E77" s="50" t="s">
        <v>1</v>
      </c>
      <c r="F77" s="51">
        <v>17.989999771118164</v>
      </c>
      <c r="G77" s="52">
        <v>0.22</v>
      </c>
      <c r="H77" s="51">
        <f t="shared" si="0"/>
        <v>14.03</v>
      </c>
      <c r="I77" s="53"/>
      <c r="J77" s="54">
        <f t="shared" si="7"/>
        <v>0</v>
      </c>
      <c r="K77" s="55" t="s">
        <v>3</v>
      </c>
      <c r="L77" s="56">
        <f t="shared" si="2"/>
        <v>0</v>
      </c>
      <c r="M77" s="57"/>
      <c r="N77" s="45"/>
      <c r="O77" s="58"/>
      <c r="P77" s="59"/>
      <c r="Q77" s="59"/>
      <c r="R77" s="59"/>
    </row>
    <row r="78" spans="1:18" s="60" customFormat="1" ht="19.5" customHeight="1">
      <c r="A78" s="46" t="s">
        <v>150</v>
      </c>
      <c r="B78" s="47" t="s">
        <v>232</v>
      </c>
      <c r="C78" s="48" t="s">
        <v>186</v>
      </c>
      <c r="D78" s="49" t="s">
        <v>242</v>
      </c>
      <c r="E78" s="50" t="s">
        <v>0</v>
      </c>
      <c r="F78" s="51">
        <v>9.9899997711181641</v>
      </c>
      <c r="G78" s="52">
        <v>0.22</v>
      </c>
      <c r="H78" s="51">
        <f t="shared" si="0"/>
        <v>7.79</v>
      </c>
      <c r="I78" s="53"/>
      <c r="J78" s="54">
        <f t="shared" si="7"/>
        <v>0</v>
      </c>
      <c r="K78" s="55" t="s">
        <v>3</v>
      </c>
      <c r="L78" s="56">
        <f t="shared" si="2"/>
        <v>0</v>
      </c>
      <c r="M78" s="57"/>
      <c r="N78" s="45"/>
      <c r="O78" s="58"/>
      <c r="P78" s="59"/>
      <c r="Q78" s="59"/>
      <c r="R78" s="59"/>
    </row>
    <row r="79" spans="1:18" s="60" customFormat="1" ht="19.5" customHeight="1">
      <c r="A79" s="46" t="s">
        <v>149</v>
      </c>
      <c r="B79" s="47" t="s">
        <v>232</v>
      </c>
      <c r="C79" s="48" t="s">
        <v>186</v>
      </c>
      <c r="D79" s="49" t="s">
        <v>242</v>
      </c>
      <c r="E79" s="50" t="s">
        <v>1</v>
      </c>
      <c r="F79" s="51">
        <v>19.989999771118164</v>
      </c>
      <c r="G79" s="52">
        <v>0.22</v>
      </c>
      <c r="H79" s="51">
        <f t="shared" si="0"/>
        <v>15.59</v>
      </c>
      <c r="I79" s="53"/>
      <c r="J79" s="54">
        <f t="shared" si="7"/>
        <v>0</v>
      </c>
      <c r="K79" s="55" t="s">
        <v>3</v>
      </c>
      <c r="L79" s="56">
        <f t="shared" si="2"/>
        <v>0</v>
      </c>
      <c r="M79" s="57"/>
      <c r="N79" s="45"/>
      <c r="O79" s="58"/>
      <c r="P79" s="59"/>
      <c r="Q79" s="59"/>
      <c r="R79" s="59"/>
    </row>
    <row r="80" spans="1:18" s="60" customFormat="1" ht="19.5" customHeight="1">
      <c r="A80" s="46" t="s">
        <v>158</v>
      </c>
      <c r="B80" s="47" t="s">
        <v>233</v>
      </c>
      <c r="C80" s="48" t="s">
        <v>159</v>
      </c>
      <c r="D80" s="49" t="s">
        <v>241</v>
      </c>
      <c r="E80" s="50" t="s">
        <v>1</v>
      </c>
      <c r="F80" s="51">
        <v>26</v>
      </c>
      <c r="G80" s="52">
        <v>0.22</v>
      </c>
      <c r="H80" s="51">
        <f t="shared" ref="H80:H101" si="8">ROUND(F80*(1-G80),2)</f>
        <v>20.28</v>
      </c>
      <c r="I80" s="53"/>
      <c r="J80" s="54">
        <f t="shared" si="7"/>
        <v>0</v>
      </c>
      <c r="K80" s="55" t="s">
        <v>3</v>
      </c>
      <c r="L80" s="56">
        <f t="shared" ref="L80:L101" si="9">I80*F80</f>
        <v>0</v>
      </c>
      <c r="M80" s="57"/>
      <c r="N80" s="45"/>
      <c r="O80" s="58"/>
      <c r="P80" s="59"/>
      <c r="Q80" s="59"/>
      <c r="R80" s="59"/>
    </row>
    <row r="81" spans="1:18" s="60" customFormat="1" ht="19.5" customHeight="1">
      <c r="A81" s="46" t="s">
        <v>160</v>
      </c>
      <c r="B81" s="47" t="s">
        <v>233</v>
      </c>
      <c r="C81" s="48" t="s">
        <v>159</v>
      </c>
      <c r="D81" s="49" t="s">
        <v>241</v>
      </c>
      <c r="E81" s="50" t="s">
        <v>0</v>
      </c>
      <c r="F81" s="51">
        <v>8.9899997711181641</v>
      </c>
      <c r="G81" s="52">
        <v>0.22</v>
      </c>
      <c r="H81" s="51">
        <f t="shared" si="8"/>
        <v>7.01</v>
      </c>
      <c r="I81" s="53"/>
      <c r="J81" s="54">
        <f t="shared" si="7"/>
        <v>0</v>
      </c>
      <c r="K81" s="55" t="s">
        <v>3</v>
      </c>
      <c r="L81" s="56">
        <f t="shared" si="9"/>
        <v>0</v>
      </c>
      <c r="M81" s="57"/>
      <c r="N81" s="45"/>
      <c r="O81" s="58"/>
      <c r="P81" s="59"/>
      <c r="Q81" s="59"/>
      <c r="R81" s="59"/>
    </row>
    <row r="82" spans="1:18" s="60" customFormat="1" ht="19.5" customHeight="1">
      <c r="A82" s="46" t="s">
        <v>167</v>
      </c>
      <c r="B82" s="47" t="s">
        <v>234</v>
      </c>
      <c r="C82" s="48" t="s">
        <v>166</v>
      </c>
      <c r="D82" s="49" t="s">
        <v>250</v>
      </c>
      <c r="E82" s="50" t="s">
        <v>0</v>
      </c>
      <c r="F82" s="51">
        <v>12.989999771118164</v>
      </c>
      <c r="G82" s="52">
        <v>0.22</v>
      </c>
      <c r="H82" s="51">
        <f t="shared" si="8"/>
        <v>10.130000000000001</v>
      </c>
      <c r="I82" s="53"/>
      <c r="J82" s="54">
        <f t="shared" si="7"/>
        <v>0</v>
      </c>
      <c r="K82" s="55" t="s">
        <v>3</v>
      </c>
      <c r="L82" s="56">
        <f t="shared" si="9"/>
        <v>0</v>
      </c>
      <c r="M82" s="57"/>
      <c r="N82" s="45"/>
      <c r="O82" s="58"/>
      <c r="P82" s="59"/>
      <c r="Q82" s="59"/>
      <c r="R82" s="59"/>
    </row>
    <row r="83" spans="1:18" s="60" customFormat="1" ht="19.5" customHeight="1" thickBot="1">
      <c r="A83" s="62" t="s">
        <v>165</v>
      </c>
      <c r="B83" s="63" t="s">
        <v>234</v>
      </c>
      <c r="C83" s="64" t="s">
        <v>166</v>
      </c>
      <c r="D83" s="65" t="s">
        <v>250</v>
      </c>
      <c r="E83" s="66" t="s">
        <v>1</v>
      </c>
      <c r="F83" s="67">
        <v>18.989999771118164</v>
      </c>
      <c r="G83" s="68">
        <v>0.22</v>
      </c>
      <c r="H83" s="67">
        <f t="shared" si="8"/>
        <v>14.81</v>
      </c>
      <c r="I83" s="69"/>
      <c r="J83" s="70">
        <f t="shared" si="7"/>
        <v>0</v>
      </c>
      <c r="K83" s="71" t="s">
        <v>3</v>
      </c>
      <c r="L83" s="72">
        <f t="shared" si="9"/>
        <v>0</v>
      </c>
      <c r="M83" s="72"/>
      <c r="N83" s="73"/>
      <c r="O83" s="74"/>
      <c r="P83" s="59"/>
      <c r="Q83" s="59"/>
      <c r="R83" s="59"/>
    </row>
    <row r="84" spans="1:18" s="60" customFormat="1" ht="19.5" customHeight="1">
      <c r="A84" s="46" t="s">
        <v>28</v>
      </c>
      <c r="B84" s="47" t="s">
        <v>29</v>
      </c>
      <c r="C84" s="48" t="s">
        <v>30</v>
      </c>
      <c r="D84" s="49" t="s">
        <v>243</v>
      </c>
      <c r="E84" s="50" t="s">
        <v>1</v>
      </c>
      <c r="F84" s="51">
        <v>17.989999771118164</v>
      </c>
      <c r="G84" s="52">
        <v>0.22</v>
      </c>
      <c r="H84" s="51">
        <f t="shared" si="8"/>
        <v>14.03</v>
      </c>
      <c r="I84" s="61"/>
      <c r="J84" s="54">
        <f t="shared" ref="J84:J100" si="10">I84*H84</f>
        <v>0</v>
      </c>
      <c r="K84" s="55" t="s">
        <v>2</v>
      </c>
      <c r="L84" s="56">
        <f t="shared" si="9"/>
        <v>0</v>
      </c>
      <c r="M84" s="57"/>
      <c r="N84" s="45"/>
      <c r="O84" s="58"/>
      <c r="P84" s="59"/>
      <c r="Q84" s="59"/>
      <c r="R84" s="59"/>
    </row>
    <row r="85" spans="1:18" s="60" customFormat="1" ht="19.5" customHeight="1">
      <c r="A85" s="46" t="s">
        <v>31</v>
      </c>
      <c r="B85" s="47" t="s">
        <v>29</v>
      </c>
      <c r="C85" s="48" t="s">
        <v>30</v>
      </c>
      <c r="D85" s="49" t="s">
        <v>243</v>
      </c>
      <c r="E85" s="50" t="s">
        <v>0</v>
      </c>
      <c r="F85" s="51">
        <v>9.9899997711181641</v>
      </c>
      <c r="G85" s="52">
        <v>0.22</v>
      </c>
      <c r="H85" s="51">
        <f t="shared" si="8"/>
        <v>7.79</v>
      </c>
      <c r="I85" s="53"/>
      <c r="J85" s="54">
        <f t="shared" si="10"/>
        <v>0</v>
      </c>
      <c r="K85" s="55" t="s">
        <v>2</v>
      </c>
      <c r="L85" s="56">
        <f t="shared" si="9"/>
        <v>0</v>
      </c>
      <c r="M85" s="57"/>
      <c r="N85" s="45"/>
      <c r="O85" s="58"/>
      <c r="P85" s="59"/>
      <c r="Q85" s="59"/>
      <c r="R85" s="59"/>
    </row>
    <row r="86" spans="1:18" s="60" customFormat="1" ht="19.5" customHeight="1">
      <c r="A86" s="46" t="s">
        <v>36</v>
      </c>
      <c r="B86" s="47" t="s">
        <v>37</v>
      </c>
      <c r="C86" s="48" t="s">
        <v>38</v>
      </c>
      <c r="D86" s="49" t="s">
        <v>250</v>
      </c>
      <c r="E86" s="50" t="s">
        <v>1</v>
      </c>
      <c r="F86" s="51">
        <v>17.989999771118164</v>
      </c>
      <c r="G86" s="52">
        <v>0.22</v>
      </c>
      <c r="H86" s="51">
        <f t="shared" si="8"/>
        <v>14.03</v>
      </c>
      <c r="I86" s="53"/>
      <c r="J86" s="54">
        <f t="shared" si="10"/>
        <v>0</v>
      </c>
      <c r="K86" s="55" t="s">
        <v>2</v>
      </c>
      <c r="L86" s="56">
        <f t="shared" si="9"/>
        <v>0</v>
      </c>
      <c r="M86" s="57"/>
      <c r="N86" s="45"/>
      <c r="O86" s="58"/>
      <c r="P86" s="59"/>
      <c r="Q86" s="59"/>
      <c r="R86" s="59"/>
    </row>
    <row r="87" spans="1:18" s="60" customFormat="1" ht="19.5" customHeight="1">
      <c r="A87" s="46" t="s">
        <v>39</v>
      </c>
      <c r="B87" s="47" t="s">
        <v>37</v>
      </c>
      <c r="C87" s="48" t="s">
        <v>38</v>
      </c>
      <c r="D87" s="49" t="s">
        <v>250</v>
      </c>
      <c r="E87" s="50" t="s">
        <v>0</v>
      </c>
      <c r="F87" s="51">
        <v>9.9899997711181641</v>
      </c>
      <c r="G87" s="52">
        <v>0.22</v>
      </c>
      <c r="H87" s="51">
        <f t="shared" si="8"/>
        <v>7.79</v>
      </c>
      <c r="I87" s="53"/>
      <c r="J87" s="54">
        <f t="shared" si="10"/>
        <v>0</v>
      </c>
      <c r="K87" s="55" t="s">
        <v>2</v>
      </c>
      <c r="L87" s="56">
        <f t="shared" si="9"/>
        <v>0</v>
      </c>
      <c r="M87" s="57"/>
      <c r="N87" s="45"/>
      <c r="O87" s="58"/>
      <c r="P87" s="59"/>
      <c r="Q87" s="59"/>
      <c r="R87" s="59"/>
    </row>
    <row r="88" spans="1:18" s="60" customFormat="1" ht="19.5" customHeight="1">
      <c r="A88" s="46" t="s">
        <v>44</v>
      </c>
      <c r="B88" s="47" t="s">
        <v>203</v>
      </c>
      <c r="C88" s="48" t="s">
        <v>45</v>
      </c>
      <c r="D88" s="49" t="s">
        <v>242</v>
      </c>
      <c r="E88" s="50" t="s">
        <v>1</v>
      </c>
      <c r="F88" s="51">
        <v>27</v>
      </c>
      <c r="G88" s="52">
        <v>0.22</v>
      </c>
      <c r="H88" s="51">
        <f t="shared" si="8"/>
        <v>21.06</v>
      </c>
      <c r="I88" s="53"/>
      <c r="J88" s="54">
        <f t="shared" si="10"/>
        <v>0</v>
      </c>
      <c r="K88" s="55" t="s">
        <v>2</v>
      </c>
      <c r="L88" s="56">
        <f t="shared" si="9"/>
        <v>0</v>
      </c>
      <c r="M88" s="57"/>
      <c r="N88" s="45"/>
      <c r="O88" s="58"/>
      <c r="P88" s="59"/>
      <c r="Q88" s="59"/>
      <c r="R88" s="59"/>
    </row>
    <row r="89" spans="1:18" s="60" customFormat="1" ht="19.5" customHeight="1">
      <c r="A89" s="46" t="s">
        <v>46</v>
      </c>
      <c r="B89" s="47" t="s">
        <v>203</v>
      </c>
      <c r="C89" s="48" t="s">
        <v>45</v>
      </c>
      <c r="D89" s="49" t="s">
        <v>242</v>
      </c>
      <c r="E89" s="50" t="s">
        <v>0</v>
      </c>
      <c r="F89" s="51">
        <v>16</v>
      </c>
      <c r="G89" s="52">
        <v>0.22</v>
      </c>
      <c r="H89" s="51">
        <f t="shared" si="8"/>
        <v>12.48</v>
      </c>
      <c r="I89" s="53"/>
      <c r="J89" s="54">
        <f t="shared" si="10"/>
        <v>0</v>
      </c>
      <c r="K89" s="55" t="s">
        <v>2</v>
      </c>
      <c r="L89" s="56">
        <f t="shared" si="9"/>
        <v>0</v>
      </c>
      <c r="M89" s="57"/>
      <c r="N89" s="45"/>
      <c r="O89" s="58"/>
      <c r="P89" s="59"/>
      <c r="Q89" s="59"/>
      <c r="R89" s="59"/>
    </row>
    <row r="90" spans="1:18" s="60" customFormat="1" ht="19.5" customHeight="1">
      <c r="A90" s="46" t="s">
        <v>59</v>
      </c>
      <c r="B90" s="47" t="s">
        <v>208</v>
      </c>
      <c r="C90" s="48" t="s">
        <v>60</v>
      </c>
      <c r="D90" s="49" t="s">
        <v>242</v>
      </c>
      <c r="E90" s="50" t="s">
        <v>1</v>
      </c>
      <c r="F90" s="51">
        <v>18.989999771118164</v>
      </c>
      <c r="G90" s="52">
        <v>0.22</v>
      </c>
      <c r="H90" s="51">
        <f t="shared" si="8"/>
        <v>14.81</v>
      </c>
      <c r="I90" s="53"/>
      <c r="J90" s="54">
        <f t="shared" si="10"/>
        <v>0</v>
      </c>
      <c r="K90" s="55" t="s">
        <v>2</v>
      </c>
      <c r="L90" s="56">
        <f t="shared" si="9"/>
        <v>0</v>
      </c>
      <c r="M90" s="57"/>
      <c r="N90" s="45"/>
      <c r="O90" s="58"/>
      <c r="P90" s="59"/>
      <c r="Q90" s="59"/>
      <c r="R90" s="59"/>
    </row>
    <row r="91" spans="1:18" s="60" customFormat="1" ht="19.5" customHeight="1">
      <c r="A91" s="46" t="s">
        <v>61</v>
      </c>
      <c r="B91" s="47" t="s">
        <v>208</v>
      </c>
      <c r="C91" s="48" t="s">
        <v>60</v>
      </c>
      <c r="D91" s="49" t="s">
        <v>242</v>
      </c>
      <c r="E91" s="50" t="s">
        <v>0</v>
      </c>
      <c r="F91" s="51">
        <v>10.989999771118164</v>
      </c>
      <c r="G91" s="52">
        <v>0.22</v>
      </c>
      <c r="H91" s="51">
        <f t="shared" si="8"/>
        <v>8.57</v>
      </c>
      <c r="I91" s="53"/>
      <c r="J91" s="54">
        <f t="shared" si="10"/>
        <v>0</v>
      </c>
      <c r="K91" s="55" t="s">
        <v>2</v>
      </c>
      <c r="L91" s="56">
        <f t="shared" si="9"/>
        <v>0</v>
      </c>
      <c r="M91" s="57"/>
      <c r="N91" s="45"/>
      <c r="O91" s="58"/>
      <c r="P91" s="59"/>
      <c r="Q91" s="59"/>
      <c r="R91" s="59"/>
    </row>
    <row r="92" spans="1:18" s="60" customFormat="1" ht="19.5" customHeight="1">
      <c r="A92" s="46" t="s">
        <v>62</v>
      </c>
      <c r="B92" s="47" t="s">
        <v>63</v>
      </c>
      <c r="C92" s="48" t="s">
        <v>64</v>
      </c>
      <c r="D92" s="49" t="s">
        <v>256</v>
      </c>
      <c r="E92" s="50" t="s">
        <v>1</v>
      </c>
      <c r="F92" s="51">
        <v>17.989999771118164</v>
      </c>
      <c r="G92" s="52">
        <v>0.22</v>
      </c>
      <c r="H92" s="51">
        <f t="shared" si="8"/>
        <v>14.03</v>
      </c>
      <c r="I92" s="53"/>
      <c r="J92" s="54">
        <f t="shared" si="10"/>
        <v>0</v>
      </c>
      <c r="K92" s="55" t="s">
        <v>2</v>
      </c>
      <c r="L92" s="56">
        <f t="shared" si="9"/>
        <v>0</v>
      </c>
      <c r="M92" s="57"/>
      <c r="N92" s="45"/>
      <c r="O92" s="58"/>
      <c r="P92" s="59"/>
      <c r="Q92" s="59"/>
      <c r="R92" s="59"/>
    </row>
    <row r="93" spans="1:18" s="60" customFormat="1" ht="19.5" customHeight="1">
      <c r="A93" s="46" t="s">
        <v>65</v>
      </c>
      <c r="B93" s="47" t="s">
        <v>63</v>
      </c>
      <c r="C93" s="48" t="s">
        <v>64</v>
      </c>
      <c r="D93" s="49" t="s">
        <v>256</v>
      </c>
      <c r="E93" s="50" t="s">
        <v>0</v>
      </c>
      <c r="F93" s="51">
        <v>10.989999771118164</v>
      </c>
      <c r="G93" s="52">
        <v>0.22</v>
      </c>
      <c r="H93" s="51">
        <f t="shared" si="8"/>
        <v>8.57</v>
      </c>
      <c r="I93" s="53"/>
      <c r="J93" s="54">
        <f t="shared" si="10"/>
        <v>0</v>
      </c>
      <c r="K93" s="55" t="s">
        <v>2</v>
      </c>
      <c r="L93" s="56">
        <f t="shared" si="9"/>
        <v>0</v>
      </c>
      <c r="M93" s="57"/>
      <c r="N93" s="45"/>
      <c r="O93" s="58"/>
      <c r="P93" s="59"/>
      <c r="Q93" s="59"/>
      <c r="R93" s="59"/>
    </row>
    <row r="94" spans="1:18" s="60" customFormat="1" ht="19.5" customHeight="1">
      <c r="A94" s="46" t="s">
        <v>96</v>
      </c>
      <c r="B94" s="47" t="s">
        <v>97</v>
      </c>
      <c r="C94" s="48" t="s">
        <v>98</v>
      </c>
      <c r="D94" s="49" t="s">
        <v>241</v>
      </c>
      <c r="E94" s="50" t="s">
        <v>1</v>
      </c>
      <c r="F94" s="51">
        <v>17.989999771118164</v>
      </c>
      <c r="G94" s="52">
        <v>0.22</v>
      </c>
      <c r="H94" s="51">
        <f t="shared" si="8"/>
        <v>14.03</v>
      </c>
      <c r="I94" s="53"/>
      <c r="J94" s="54">
        <f t="shared" si="10"/>
        <v>0</v>
      </c>
      <c r="K94" s="55" t="s">
        <v>2</v>
      </c>
      <c r="L94" s="56">
        <f t="shared" si="9"/>
        <v>0</v>
      </c>
      <c r="M94" s="57"/>
      <c r="N94" s="45"/>
      <c r="O94" s="58"/>
      <c r="P94" s="59"/>
      <c r="Q94" s="59"/>
      <c r="R94" s="59"/>
    </row>
    <row r="95" spans="1:18" s="60" customFormat="1" ht="19.5" customHeight="1">
      <c r="A95" s="46" t="s">
        <v>99</v>
      </c>
      <c r="B95" s="47" t="s">
        <v>97</v>
      </c>
      <c r="C95" s="48" t="s">
        <v>98</v>
      </c>
      <c r="D95" s="49" t="s">
        <v>241</v>
      </c>
      <c r="E95" s="50" t="s">
        <v>0</v>
      </c>
      <c r="F95" s="51">
        <v>10.989999771118164</v>
      </c>
      <c r="G95" s="52">
        <v>0.22</v>
      </c>
      <c r="H95" s="51">
        <f t="shared" si="8"/>
        <v>8.57</v>
      </c>
      <c r="I95" s="53"/>
      <c r="J95" s="54">
        <f t="shared" si="10"/>
        <v>0</v>
      </c>
      <c r="K95" s="55" t="s">
        <v>2</v>
      </c>
      <c r="L95" s="56">
        <f t="shared" si="9"/>
        <v>0</v>
      </c>
      <c r="M95" s="57"/>
      <c r="N95" s="45"/>
      <c r="O95" s="58" t="s">
        <v>100</v>
      </c>
      <c r="P95" s="59"/>
      <c r="Q95" s="59"/>
      <c r="R95" s="59"/>
    </row>
    <row r="96" spans="1:18" s="60" customFormat="1" ht="19.5" customHeight="1">
      <c r="A96" s="46" t="s">
        <v>122</v>
      </c>
      <c r="B96" s="47" t="s">
        <v>213</v>
      </c>
      <c r="C96" s="48" t="s">
        <v>123</v>
      </c>
      <c r="D96" s="49" t="s">
        <v>256</v>
      </c>
      <c r="E96" s="50" t="s">
        <v>1</v>
      </c>
      <c r="F96" s="51">
        <v>17.989999771118164</v>
      </c>
      <c r="G96" s="52">
        <v>0.22</v>
      </c>
      <c r="H96" s="51">
        <f t="shared" si="8"/>
        <v>14.03</v>
      </c>
      <c r="I96" s="53"/>
      <c r="J96" s="54">
        <f t="shared" si="10"/>
        <v>0</v>
      </c>
      <c r="K96" s="55" t="s">
        <v>2</v>
      </c>
      <c r="L96" s="56">
        <f t="shared" si="9"/>
        <v>0</v>
      </c>
      <c r="M96" s="57"/>
      <c r="N96" s="45"/>
      <c r="O96" s="58"/>
      <c r="P96" s="59"/>
      <c r="Q96" s="59"/>
      <c r="R96" s="59"/>
    </row>
    <row r="97" spans="1:18" s="60" customFormat="1" ht="19.5" customHeight="1">
      <c r="A97" s="46" t="s">
        <v>124</v>
      </c>
      <c r="B97" s="47" t="s">
        <v>213</v>
      </c>
      <c r="C97" s="48" t="s">
        <v>123</v>
      </c>
      <c r="D97" s="49" t="s">
        <v>257</v>
      </c>
      <c r="E97" s="50" t="s">
        <v>0</v>
      </c>
      <c r="F97" s="51">
        <v>10.989999771118164</v>
      </c>
      <c r="G97" s="52">
        <v>0.22</v>
      </c>
      <c r="H97" s="51">
        <f t="shared" si="8"/>
        <v>8.57</v>
      </c>
      <c r="I97" s="53"/>
      <c r="J97" s="54">
        <f t="shared" si="10"/>
        <v>0</v>
      </c>
      <c r="K97" s="55" t="s">
        <v>2</v>
      </c>
      <c r="L97" s="56">
        <f t="shared" si="9"/>
        <v>0</v>
      </c>
      <c r="M97" s="57"/>
      <c r="N97" s="45"/>
      <c r="O97" s="58" t="s">
        <v>125</v>
      </c>
      <c r="P97" s="59"/>
      <c r="Q97" s="59"/>
      <c r="R97" s="59"/>
    </row>
    <row r="98" spans="1:18" s="60" customFormat="1" ht="19.5" customHeight="1">
      <c r="A98" s="46" t="s">
        <v>135</v>
      </c>
      <c r="B98" s="47" t="s">
        <v>235</v>
      </c>
      <c r="C98" s="48" t="s">
        <v>136</v>
      </c>
      <c r="D98" s="49" t="s">
        <v>242</v>
      </c>
      <c r="E98" s="50" t="s">
        <v>0</v>
      </c>
      <c r="F98" s="51">
        <v>17.989999771118164</v>
      </c>
      <c r="G98" s="52">
        <v>0.22</v>
      </c>
      <c r="H98" s="51">
        <f t="shared" si="8"/>
        <v>14.03</v>
      </c>
      <c r="I98" s="53"/>
      <c r="J98" s="54">
        <f t="shared" si="10"/>
        <v>0</v>
      </c>
      <c r="K98" s="55" t="s">
        <v>2</v>
      </c>
      <c r="L98" s="56">
        <f t="shared" si="9"/>
        <v>0</v>
      </c>
      <c r="M98" s="57"/>
      <c r="N98" s="45"/>
      <c r="O98" s="58"/>
      <c r="P98" s="59"/>
      <c r="Q98" s="59"/>
      <c r="R98" s="59"/>
    </row>
    <row r="99" spans="1:18" s="60" customFormat="1" ht="19.5" customHeight="1">
      <c r="A99" s="46" t="s">
        <v>145</v>
      </c>
      <c r="B99" s="47" t="s">
        <v>206</v>
      </c>
      <c r="C99" s="48" t="s">
        <v>146</v>
      </c>
      <c r="D99" s="49" t="s">
        <v>249</v>
      </c>
      <c r="E99" s="50" t="s">
        <v>1</v>
      </c>
      <c r="F99" s="51">
        <v>17.989999771118164</v>
      </c>
      <c r="G99" s="52">
        <v>0.22</v>
      </c>
      <c r="H99" s="51">
        <f t="shared" si="8"/>
        <v>14.03</v>
      </c>
      <c r="I99" s="53"/>
      <c r="J99" s="54">
        <f t="shared" si="10"/>
        <v>0</v>
      </c>
      <c r="K99" s="55" t="s">
        <v>2</v>
      </c>
      <c r="L99" s="56">
        <f t="shared" si="9"/>
        <v>0</v>
      </c>
      <c r="M99" s="57"/>
      <c r="N99" s="45"/>
      <c r="O99" s="58"/>
      <c r="P99" s="59"/>
      <c r="Q99" s="59"/>
      <c r="R99" s="59"/>
    </row>
    <row r="100" spans="1:18" s="60" customFormat="1" ht="19.5" customHeight="1">
      <c r="A100" s="46" t="s">
        <v>147</v>
      </c>
      <c r="B100" s="47" t="s">
        <v>206</v>
      </c>
      <c r="C100" s="48" t="s">
        <v>146</v>
      </c>
      <c r="D100" s="49" t="s">
        <v>249</v>
      </c>
      <c r="E100" s="50" t="s">
        <v>0</v>
      </c>
      <c r="F100" s="51">
        <v>12.989999771118164</v>
      </c>
      <c r="G100" s="52">
        <v>0.22</v>
      </c>
      <c r="H100" s="51">
        <f t="shared" si="8"/>
        <v>10.130000000000001</v>
      </c>
      <c r="I100" s="53"/>
      <c r="J100" s="54">
        <f t="shared" si="10"/>
        <v>0</v>
      </c>
      <c r="K100" s="55" t="s">
        <v>2</v>
      </c>
      <c r="L100" s="56">
        <f t="shared" si="9"/>
        <v>0</v>
      </c>
      <c r="M100" s="57"/>
      <c r="N100" s="45"/>
      <c r="O100" s="58" t="s">
        <v>148</v>
      </c>
      <c r="P100" s="59"/>
      <c r="Q100" s="59"/>
      <c r="R100" s="59"/>
    </row>
    <row r="101" spans="1:18" s="60" customFormat="1" ht="19.5" customHeight="1" thickBot="1">
      <c r="A101" s="62" t="s">
        <v>173</v>
      </c>
      <c r="B101" s="63" t="s">
        <v>174</v>
      </c>
      <c r="C101" s="64" t="s">
        <v>175</v>
      </c>
      <c r="D101" s="65" t="s">
        <v>242</v>
      </c>
      <c r="E101" s="66" t="s">
        <v>1</v>
      </c>
      <c r="F101" s="67">
        <v>17.989999771118164</v>
      </c>
      <c r="G101" s="68">
        <v>0.22</v>
      </c>
      <c r="H101" s="67">
        <f t="shared" si="8"/>
        <v>14.03</v>
      </c>
      <c r="I101" s="69"/>
      <c r="J101" s="70">
        <f t="shared" ref="J101" si="11">I101*H101</f>
        <v>0</v>
      </c>
      <c r="K101" s="71" t="s">
        <v>2</v>
      </c>
      <c r="L101" s="72">
        <f t="shared" si="9"/>
        <v>0</v>
      </c>
      <c r="M101" s="72"/>
      <c r="N101" s="73"/>
      <c r="O101" s="74"/>
      <c r="P101" s="59"/>
      <c r="Q101" s="59"/>
      <c r="R101" s="59"/>
    </row>
    <row r="103" spans="1:18">
      <c r="H103" s="7" t="s">
        <v>23</v>
      </c>
      <c r="I103" s="117">
        <f>SUM(I16:I102)</f>
        <v>0</v>
      </c>
      <c r="J103" s="4">
        <f>SUM(J16:J102)</f>
        <v>0</v>
      </c>
    </row>
    <row r="104" spans="1:18">
      <c r="B104" s="22"/>
      <c r="C104" s="20"/>
      <c r="D104" s="20"/>
      <c r="E104" s="20"/>
      <c r="F104" s="8"/>
      <c r="G104" s="21"/>
      <c r="H104" s="13" t="s">
        <v>24</v>
      </c>
      <c r="I104" s="110" t="b">
        <v>0</v>
      </c>
      <c r="J104" s="4">
        <f>IF(I104=TRUE,L104,0)</f>
        <v>0</v>
      </c>
      <c r="L104" s="5">
        <f>ROUND(I103*1.65,2)</f>
        <v>0</v>
      </c>
    </row>
    <row r="105" spans="1:18">
      <c r="H105" s="2" t="s">
        <v>25</v>
      </c>
      <c r="I105" s="110" t="b">
        <v>0</v>
      </c>
      <c r="J105" s="4">
        <f>IF(I105=TRUE,L105,0)</f>
        <v>0</v>
      </c>
      <c r="L105" s="6">
        <f>ROUND(J103*0.086,2)</f>
        <v>0</v>
      </c>
    </row>
    <row r="106" spans="1:18">
      <c r="H106" s="2" t="s">
        <v>26</v>
      </c>
      <c r="J106" s="4">
        <v>0</v>
      </c>
    </row>
    <row r="107" spans="1:18">
      <c r="H107" s="3" t="s">
        <v>27</v>
      </c>
      <c r="I107" s="23"/>
      <c r="J107" s="24">
        <f>SUM(J103:J106)</f>
        <v>0</v>
      </c>
    </row>
    <row r="110" spans="1:18" ht="18.75">
      <c r="A110" s="95" t="s">
        <v>18</v>
      </c>
      <c r="B110" s="95"/>
      <c r="C110" s="95"/>
      <c r="D110" s="25"/>
      <c r="F110" s="1"/>
      <c r="G110" s="1"/>
      <c r="H110" s="1"/>
      <c r="I110" s="1"/>
      <c r="J110" s="1"/>
      <c r="L110" s="1"/>
      <c r="N110" s="19"/>
    </row>
    <row r="111" spans="1:18" ht="15" customHeight="1">
      <c r="A111" s="26"/>
      <c r="B111" s="27"/>
      <c r="C111" s="27"/>
      <c r="D111" s="25"/>
      <c r="F111" s="1"/>
      <c r="G111" s="1"/>
      <c r="H111" s="1"/>
      <c r="I111" s="1"/>
      <c r="J111" s="1"/>
      <c r="L111" s="1"/>
      <c r="N111" s="19"/>
    </row>
    <row r="112" spans="1:18" ht="15" customHeight="1">
      <c r="A112" s="96" t="s">
        <v>19</v>
      </c>
      <c r="B112" s="97"/>
      <c r="C112" s="98"/>
      <c r="D112" s="25"/>
      <c r="F112" s="1"/>
      <c r="G112" s="1"/>
      <c r="H112" s="1"/>
      <c r="I112" s="1"/>
      <c r="J112" s="1"/>
      <c r="L112" s="1"/>
      <c r="N112" s="19"/>
    </row>
    <row r="113" spans="1:14" ht="15" customHeight="1">
      <c r="A113" s="99" t="s">
        <v>262</v>
      </c>
      <c r="B113" s="97"/>
      <c r="C113" s="98"/>
      <c r="D113" s="25"/>
      <c r="F113" s="1"/>
      <c r="G113" s="1"/>
      <c r="H113" s="1"/>
      <c r="I113" s="1"/>
      <c r="J113" s="1"/>
      <c r="L113" s="1"/>
      <c r="N113" s="19"/>
    </row>
    <row r="114" spans="1:14" ht="15" customHeight="1">
      <c r="A114" s="96" t="s">
        <v>263</v>
      </c>
      <c r="B114" s="97"/>
      <c r="C114" s="98"/>
      <c r="D114" s="25"/>
      <c r="F114" s="1"/>
      <c r="G114" s="1"/>
      <c r="H114" s="1"/>
      <c r="I114" s="1"/>
      <c r="J114" s="1"/>
      <c r="L114" s="1"/>
      <c r="N114" s="19"/>
    </row>
    <row r="115" spans="1:14" ht="15" customHeight="1">
      <c r="A115" s="96" t="s">
        <v>264</v>
      </c>
      <c r="B115" s="97"/>
      <c r="C115" s="98"/>
      <c r="D115" s="25"/>
      <c r="F115" s="1"/>
      <c r="G115" s="1"/>
      <c r="H115" s="1"/>
      <c r="I115" s="1"/>
      <c r="J115" s="1"/>
      <c r="L115" s="1"/>
      <c r="N115" s="19"/>
    </row>
    <row r="116" spans="1:14" ht="15" customHeight="1">
      <c r="A116" s="100" t="s">
        <v>21</v>
      </c>
      <c r="B116" s="97"/>
      <c r="C116" s="98"/>
      <c r="D116" s="25"/>
      <c r="F116" s="1"/>
      <c r="G116" s="1"/>
      <c r="H116" s="1"/>
      <c r="I116" s="1"/>
      <c r="J116" s="1"/>
      <c r="L116" s="1"/>
      <c r="N116" s="19"/>
    </row>
    <row r="117" spans="1:14" ht="15" customHeight="1">
      <c r="A117" s="99"/>
      <c r="B117" s="97"/>
      <c r="C117" s="98"/>
      <c r="D117" s="25"/>
      <c r="F117" s="1"/>
      <c r="G117" s="1"/>
      <c r="H117" s="1"/>
      <c r="I117" s="1"/>
      <c r="J117" s="1"/>
      <c r="L117" s="1"/>
      <c r="N117" s="19"/>
    </row>
    <row r="118" spans="1:14" ht="15" customHeight="1">
      <c r="A118" s="99"/>
      <c r="B118" s="97"/>
      <c r="C118" s="98"/>
      <c r="D118" s="25"/>
      <c r="F118" s="1"/>
      <c r="G118" s="1"/>
      <c r="H118" s="1"/>
      <c r="I118" s="1"/>
      <c r="J118" s="1"/>
      <c r="L118" s="1"/>
      <c r="N118" s="19"/>
    </row>
    <row r="119" spans="1:14" ht="15" customHeight="1">
      <c r="A119" s="101" t="s">
        <v>20</v>
      </c>
      <c r="B119" s="97"/>
      <c r="C119" s="98"/>
      <c r="D119" s="25"/>
      <c r="F119" s="1"/>
      <c r="G119" s="1"/>
      <c r="H119" s="1"/>
      <c r="I119" s="1"/>
      <c r="J119" s="1"/>
      <c r="L119" s="1"/>
      <c r="N119" s="19"/>
    </row>
    <row r="120" spans="1:14" ht="15" customHeight="1">
      <c r="A120" s="99" t="s">
        <v>265</v>
      </c>
      <c r="B120" s="97"/>
      <c r="C120" s="98"/>
      <c r="D120" s="25"/>
      <c r="F120" s="1"/>
      <c r="G120" s="1"/>
      <c r="H120" s="1"/>
      <c r="I120" s="1"/>
      <c r="J120" s="1"/>
      <c r="L120" s="1"/>
      <c r="N120" s="19"/>
    </row>
    <row r="121" spans="1:14" ht="15" customHeight="1">
      <c r="A121" s="102"/>
      <c r="B121" s="103" t="s">
        <v>266</v>
      </c>
      <c r="C121" s="98"/>
      <c r="D121" s="25"/>
      <c r="F121" s="1"/>
      <c r="G121" s="1"/>
      <c r="H121" s="1"/>
      <c r="I121" s="1"/>
      <c r="J121" s="1"/>
      <c r="L121" s="1"/>
      <c r="N121" s="19"/>
    </row>
    <row r="122" spans="1:14" ht="15" customHeight="1">
      <c r="A122" s="104"/>
      <c r="B122" s="99" t="s">
        <v>267</v>
      </c>
      <c r="C122" s="105"/>
      <c r="D122" s="25"/>
      <c r="F122" s="1"/>
      <c r="G122" s="1"/>
      <c r="H122" s="1"/>
      <c r="I122" s="1"/>
      <c r="J122" s="1"/>
      <c r="L122" s="1"/>
      <c r="N122" s="19"/>
    </row>
    <row r="123" spans="1:14" ht="15" customHeight="1">
      <c r="A123" s="102"/>
      <c r="B123" s="106" t="s">
        <v>268</v>
      </c>
      <c r="C123" s="106"/>
      <c r="D123" s="25"/>
      <c r="F123" s="1"/>
      <c r="G123" s="1"/>
      <c r="H123" s="1"/>
      <c r="I123" s="1"/>
      <c r="J123" s="1"/>
      <c r="L123" s="1"/>
      <c r="N123" s="19"/>
    </row>
    <row r="124" spans="1:14" ht="15" customHeight="1">
      <c r="A124" s="28"/>
      <c r="B124" s="29"/>
      <c r="C124" s="30"/>
      <c r="D124" s="25"/>
      <c r="F124" s="1"/>
      <c r="G124" s="1"/>
      <c r="H124" s="1"/>
      <c r="I124" s="1"/>
      <c r="J124" s="1"/>
      <c r="L124" s="1"/>
      <c r="N124" s="19"/>
    </row>
    <row r="125" spans="1:14" ht="15" customHeight="1">
      <c r="A125" s="28"/>
      <c r="B125" s="29"/>
      <c r="C125" s="30"/>
      <c r="D125" s="25"/>
      <c r="F125" s="1"/>
      <c r="G125" s="1"/>
      <c r="H125" s="1"/>
      <c r="I125" s="1"/>
      <c r="J125" s="1"/>
      <c r="L125" s="1"/>
      <c r="N125" s="19"/>
    </row>
    <row r="126" spans="1:14" ht="15" customHeight="1">
      <c r="A126" s="28"/>
      <c r="B126" s="28"/>
      <c r="C126" s="28"/>
      <c r="D126" s="25"/>
      <c r="F126" s="1"/>
      <c r="G126" s="1"/>
      <c r="H126" s="1"/>
      <c r="I126" s="1"/>
      <c r="J126" s="1"/>
      <c r="L126" s="1"/>
      <c r="N126" s="19"/>
    </row>
    <row r="127" spans="1:14" ht="15" customHeight="1">
      <c r="A127" s="107" t="s">
        <v>269</v>
      </c>
      <c r="B127" s="111"/>
      <c r="C127" s="112"/>
      <c r="D127" s="25"/>
      <c r="F127" s="1"/>
      <c r="G127" s="1"/>
      <c r="H127" s="1"/>
      <c r="I127" s="1"/>
      <c r="J127" s="1"/>
      <c r="L127" s="1"/>
      <c r="N127" s="19"/>
    </row>
    <row r="128" spans="1:14" ht="15" customHeight="1">
      <c r="A128" s="107"/>
      <c r="B128" s="113"/>
      <c r="C128" s="114"/>
      <c r="D128" s="25"/>
      <c r="F128" s="1"/>
      <c r="G128" s="1"/>
      <c r="H128" s="1"/>
      <c r="I128" s="1"/>
      <c r="J128" s="1"/>
      <c r="L128" s="1"/>
      <c r="N128" s="19"/>
    </row>
    <row r="129" spans="1:14" ht="15" customHeight="1">
      <c r="A129" s="107"/>
      <c r="B129" s="113"/>
      <c r="C129" s="114"/>
      <c r="D129" s="25"/>
      <c r="F129" s="1"/>
      <c r="G129" s="1"/>
      <c r="H129" s="1"/>
      <c r="I129" s="1"/>
      <c r="J129" s="1"/>
      <c r="L129" s="1"/>
      <c r="N129" s="19"/>
    </row>
    <row r="130" spans="1:14" ht="15" customHeight="1">
      <c r="A130" s="107"/>
      <c r="B130" s="113"/>
      <c r="C130" s="114"/>
      <c r="D130" s="25"/>
      <c r="F130" s="1"/>
      <c r="G130" s="1"/>
      <c r="H130" s="1"/>
      <c r="I130" s="1"/>
      <c r="J130" s="1"/>
      <c r="L130" s="1"/>
      <c r="N130" s="19"/>
    </row>
    <row r="131" spans="1:14" ht="15" customHeight="1">
      <c r="A131" s="107"/>
      <c r="B131" s="113"/>
      <c r="C131" s="114"/>
      <c r="D131" s="25"/>
      <c r="F131" s="1"/>
      <c r="G131" s="1"/>
      <c r="H131" s="1"/>
      <c r="I131" s="1"/>
      <c r="J131" s="1"/>
      <c r="L131" s="1"/>
      <c r="N131" s="19"/>
    </row>
    <row r="132" spans="1:14" ht="15" customHeight="1">
      <c r="A132" s="28"/>
      <c r="B132" s="113"/>
      <c r="C132" s="114"/>
      <c r="D132" s="25"/>
      <c r="F132" s="1"/>
      <c r="G132" s="1"/>
      <c r="H132" s="1"/>
      <c r="I132" s="1"/>
      <c r="J132" s="1"/>
      <c r="L132" s="1"/>
      <c r="N132" s="19"/>
    </row>
    <row r="133" spans="1:14" ht="15" customHeight="1">
      <c r="A133" s="28"/>
      <c r="B133" s="113"/>
      <c r="C133" s="114"/>
      <c r="D133" s="25"/>
      <c r="F133" s="1"/>
      <c r="G133" s="1"/>
      <c r="H133" s="1"/>
      <c r="I133" s="1"/>
      <c r="J133" s="1"/>
      <c r="L133" s="1"/>
      <c r="N133" s="19"/>
    </row>
    <row r="134" spans="1:14" ht="15" customHeight="1">
      <c r="A134" s="28"/>
      <c r="B134" s="113"/>
      <c r="C134" s="114"/>
      <c r="D134" s="25"/>
      <c r="F134" s="1"/>
      <c r="G134" s="1"/>
      <c r="H134" s="1"/>
      <c r="I134" s="1"/>
      <c r="J134" s="1"/>
      <c r="L134" s="1"/>
      <c r="N134" s="19"/>
    </row>
    <row r="135" spans="1:14" ht="15" customHeight="1">
      <c r="A135" s="28"/>
      <c r="B135" s="115"/>
      <c r="C135" s="116"/>
      <c r="D135" s="25"/>
      <c r="F135" s="1"/>
      <c r="G135" s="1"/>
      <c r="H135" s="1"/>
      <c r="I135" s="1"/>
      <c r="J135" s="1"/>
      <c r="L135" s="1"/>
      <c r="N135" s="19"/>
    </row>
    <row r="136" spans="1:14" ht="15" customHeight="1">
      <c r="A136" s="31"/>
      <c r="B136" s="32"/>
      <c r="C136" s="33"/>
      <c r="D136" s="25"/>
      <c r="F136" s="1"/>
      <c r="G136" s="1"/>
      <c r="H136" s="1"/>
      <c r="I136" s="1"/>
      <c r="J136" s="1"/>
      <c r="L136" s="1"/>
      <c r="N136" s="19"/>
    </row>
    <row r="137" spans="1:14" ht="18.75">
      <c r="A137" s="95" t="s">
        <v>270</v>
      </c>
      <c r="B137" s="95"/>
      <c r="C137" s="95"/>
      <c r="D137" s="25"/>
      <c r="F137" s="1"/>
      <c r="G137" s="1"/>
      <c r="H137" s="1"/>
      <c r="I137" s="1"/>
      <c r="J137" s="1"/>
      <c r="L137" s="1"/>
      <c r="N137" s="19"/>
    </row>
    <row r="138" spans="1:14" ht="18.75">
      <c r="A138" s="95" t="s">
        <v>271</v>
      </c>
      <c r="B138" s="95"/>
      <c r="C138" s="95"/>
      <c r="D138" s="25"/>
      <c r="F138" s="1"/>
      <c r="G138" s="1"/>
      <c r="H138" s="1"/>
      <c r="I138" s="1"/>
      <c r="J138" s="1"/>
      <c r="L138" s="1"/>
      <c r="N138" s="19"/>
    </row>
    <row r="139" spans="1:14" ht="18.75">
      <c r="A139" s="95" t="s">
        <v>22</v>
      </c>
      <c r="B139" s="95"/>
      <c r="C139" s="95"/>
      <c r="L139" s="1"/>
    </row>
    <row r="140" spans="1:14">
      <c r="A140" s="108"/>
      <c r="B140" s="109"/>
      <c r="C140" s="109"/>
    </row>
  </sheetData>
  <sheetProtection algorithmName="SHA-512" hashValue="ZTkNDHafN614JvMVFnbqenHPlxcVmxCvZrb9KxrhHqbAC3vP3TIoESjDVDGzfnUwoIe4saE/7EdXMkDCIDvt8w==" saltValue="Qa5xOIIbzAoKuDnzrpRXlg==" spinCount="100000" sheet="1" objects="1" scenarios="1"/>
  <sortState xmlns:xlrd2="http://schemas.microsoft.com/office/spreadsheetml/2017/richdata2" ref="A52:O69">
    <sortCondition ref="B52:B69"/>
  </sortState>
  <mergeCells count="7">
    <mergeCell ref="A139:C139"/>
    <mergeCell ref="B123:C123"/>
    <mergeCell ref="A127:A131"/>
    <mergeCell ref="A137:C137"/>
    <mergeCell ref="A138:C138"/>
    <mergeCell ref="A110:C110"/>
    <mergeCell ref="B127:C135"/>
  </mergeCells>
  <pageMargins left="0.7" right="0.7" top="0.75" bottom="0.75" header="0.3" footer="0.3"/>
  <pageSetup scale="74" fitToHeight="0" orientation="landscape" horizontalDpi="300" verticalDpi="300" r:id="rId1"/>
  <headerFooter>
    <oddFooter>&amp;L&amp;"-,Italic"For quoting purposes only - subject to change and availability&amp;C&amp;P of &amp;N&amp;R&amp;"-,Italic"Mesa Public Schools Award: 20-29 
Mohave Direct Contract: #20B-PHXBC-0519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114300</xdr:colOff>
                    <xdr:row>102</xdr:row>
                    <xdr:rowOff>171450</xdr:rowOff>
                  </from>
                  <to>
                    <xdr:col>9</xdr:col>
                    <xdr:colOff>9525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104</xdr:row>
                    <xdr:rowOff>9525</xdr:rowOff>
                  </from>
                  <to>
                    <xdr:col>8</xdr:col>
                    <xdr:colOff>314325</xdr:colOff>
                    <xdr:row>105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5"/>
  <sheetViews>
    <sheetView workbookViewId="0">
      <selection sqref="A1:XFD1048576"/>
    </sheetView>
  </sheetViews>
  <sheetFormatPr defaultColWidth="8.85546875" defaultRowHeight="15"/>
  <cols>
    <col min="1" max="1" width="14.140625" style="9" bestFit="1" customWidth="1"/>
    <col min="2" max="2" width="34.140625" style="10" bestFit="1" customWidth="1"/>
    <col min="3" max="3" width="8.85546875" style="10" customWidth="1"/>
    <col min="4" max="4" width="38" style="10" customWidth="1"/>
    <col min="5" max="5" width="11.28515625" style="10" customWidth="1"/>
    <col min="6" max="6" width="8.85546875" style="11"/>
    <col min="7" max="16384" width="8.85546875" style="10"/>
  </cols>
  <sheetData>
    <row r="4" spans="11:11">
      <c r="K4" s="12"/>
    </row>
    <row r="5" spans="11:11">
      <c r="K5" s="12"/>
    </row>
  </sheetData>
  <sortState xmlns:xlrd2="http://schemas.microsoft.com/office/spreadsheetml/2017/richdata2" ref="A1:J86">
    <sortCondition ref="B1:B86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GCYR 2021 Nominees</vt:lpstr>
      <vt:lpstr>Sheet1</vt:lpstr>
      <vt:lpstr>'GCYR 2021 Nominees'!Print_Titles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Cashley</dc:creator>
  <cp:lastModifiedBy>Graphics</cp:lastModifiedBy>
  <cp:lastPrinted>2020-11-19T01:03:17Z</cp:lastPrinted>
  <dcterms:created xsi:type="dcterms:W3CDTF">2017-10-30T22:14:52Z</dcterms:created>
  <dcterms:modified xsi:type="dcterms:W3CDTF">2020-11-19T01:03:43Z</dcterms:modified>
</cp:coreProperties>
</file>