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and Canyon Reader\"/>
    </mc:Choice>
  </mc:AlternateContent>
  <xr:revisionPtr revIDLastSave="0" documentId="13_ncr:1_{BE36DAA6-CC64-49DB-869E-4B16F514F0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Quote" sheetId="2" r:id="rId1"/>
  </sheets>
  <definedNames>
    <definedName name="_xlnm.Print_Titles" localSheetId="0">Quote!$15:$15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2" l="1"/>
  <c r="B12" i="2"/>
  <c r="J92" i="2"/>
  <c r="J91" i="2"/>
  <c r="L74" i="2"/>
  <c r="H74" i="2"/>
  <c r="J74" i="2" s="1"/>
  <c r="L16" i="2" l="1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5" i="2"/>
  <c r="L76" i="2"/>
  <c r="L77" i="2"/>
  <c r="L78" i="2"/>
  <c r="L79" i="2"/>
  <c r="L80" i="2"/>
  <c r="L81" i="2"/>
  <c r="L82" i="2"/>
  <c r="L83" i="2"/>
  <c r="L84" i="2"/>
  <c r="L85" i="2"/>
  <c r="L86" i="2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8" i="2"/>
  <c r="J28" i="2" s="1"/>
  <c r="H29" i="2"/>
  <c r="J29" i="2" s="1"/>
  <c r="H30" i="2"/>
  <c r="J30" i="2" s="1"/>
  <c r="H31" i="2"/>
  <c r="J31" i="2" s="1"/>
  <c r="H32" i="2"/>
  <c r="J32" i="2" s="1"/>
  <c r="H33" i="2"/>
  <c r="J33" i="2" s="1"/>
  <c r="H34" i="2"/>
  <c r="J34" i="2" s="1"/>
  <c r="H35" i="2"/>
  <c r="J35" i="2" s="1"/>
  <c r="H36" i="2"/>
  <c r="J36" i="2" s="1"/>
  <c r="H37" i="2"/>
  <c r="J37" i="2" s="1"/>
  <c r="H38" i="2"/>
  <c r="J38" i="2" s="1"/>
  <c r="H39" i="2"/>
  <c r="J39" i="2" s="1"/>
  <c r="H40" i="2"/>
  <c r="J40" i="2" s="1"/>
  <c r="H41" i="2"/>
  <c r="J41" i="2" s="1"/>
  <c r="H42" i="2"/>
  <c r="J42" i="2" s="1"/>
  <c r="H43" i="2"/>
  <c r="J43" i="2" s="1"/>
  <c r="H44" i="2"/>
  <c r="J44" i="2" s="1"/>
  <c r="H45" i="2"/>
  <c r="J45" i="2" s="1"/>
  <c r="H46" i="2"/>
  <c r="J46" i="2" s="1"/>
  <c r="H47" i="2"/>
  <c r="J47" i="2" s="1"/>
  <c r="H48" i="2"/>
  <c r="J48" i="2" s="1"/>
  <c r="H49" i="2"/>
  <c r="J49" i="2" s="1"/>
  <c r="H50" i="2"/>
  <c r="J50" i="2" s="1"/>
  <c r="H51" i="2"/>
  <c r="J51" i="2" s="1"/>
  <c r="H52" i="2"/>
  <c r="J52" i="2" s="1"/>
  <c r="H53" i="2"/>
  <c r="J53" i="2" s="1"/>
  <c r="H54" i="2"/>
  <c r="J54" i="2" s="1"/>
  <c r="H55" i="2"/>
  <c r="J55" i="2" s="1"/>
  <c r="H56" i="2"/>
  <c r="J56" i="2" s="1"/>
  <c r="H57" i="2"/>
  <c r="J57" i="2" s="1"/>
  <c r="H58" i="2"/>
  <c r="J58" i="2" s="1"/>
  <c r="H59" i="2"/>
  <c r="J59" i="2" s="1"/>
  <c r="H60" i="2"/>
  <c r="J60" i="2" s="1"/>
  <c r="H61" i="2"/>
  <c r="J61" i="2" s="1"/>
  <c r="H62" i="2"/>
  <c r="J62" i="2" s="1"/>
  <c r="H63" i="2"/>
  <c r="J63" i="2" s="1"/>
  <c r="H64" i="2"/>
  <c r="J64" i="2" s="1"/>
  <c r="H65" i="2"/>
  <c r="J65" i="2" s="1"/>
  <c r="H66" i="2"/>
  <c r="J66" i="2" s="1"/>
  <c r="H67" i="2"/>
  <c r="J67" i="2" s="1"/>
  <c r="H68" i="2"/>
  <c r="J68" i="2" s="1"/>
  <c r="H69" i="2"/>
  <c r="J69" i="2" s="1"/>
  <c r="H70" i="2"/>
  <c r="J70" i="2" s="1"/>
  <c r="H71" i="2"/>
  <c r="J71" i="2" s="1"/>
  <c r="H72" i="2"/>
  <c r="J72" i="2" s="1"/>
  <c r="H73" i="2"/>
  <c r="J73" i="2" s="1"/>
  <c r="H75" i="2"/>
  <c r="J75" i="2" s="1"/>
  <c r="H76" i="2"/>
  <c r="J76" i="2" s="1"/>
  <c r="H77" i="2"/>
  <c r="J77" i="2" s="1"/>
  <c r="H78" i="2"/>
  <c r="J78" i="2" s="1"/>
  <c r="H79" i="2"/>
  <c r="J79" i="2" s="1"/>
  <c r="H80" i="2"/>
  <c r="J80" i="2" s="1"/>
  <c r="H81" i="2"/>
  <c r="J81" i="2" s="1"/>
  <c r="H82" i="2"/>
  <c r="J82" i="2" s="1"/>
  <c r="H83" i="2"/>
  <c r="J83" i="2" s="1"/>
  <c r="H84" i="2"/>
  <c r="J84" i="2" s="1"/>
  <c r="H85" i="2"/>
  <c r="J85" i="2" s="1"/>
  <c r="H86" i="2"/>
  <c r="J86" i="2" s="1"/>
  <c r="M88" i="2" l="1"/>
  <c r="I88" i="2"/>
  <c r="J90" i="2" l="1"/>
  <c r="L88" i="2"/>
  <c r="J94" i="2" l="1"/>
</calcChain>
</file>

<file path=xl/sharedStrings.xml><?xml version="1.0" encoding="utf-8"?>
<sst xmlns="http://schemas.openxmlformats.org/spreadsheetml/2006/main" count="551" uniqueCount="283">
  <si>
    <t>Title</t>
  </si>
  <si>
    <t>PBC Price</t>
  </si>
  <si>
    <t>Item Total</t>
  </si>
  <si>
    <t>QTY</t>
  </si>
  <si>
    <t>ISBN</t>
  </si>
  <si>
    <t>Total</t>
  </si>
  <si>
    <t>Format</t>
  </si>
  <si>
    <t>Retail</t>
  </si>
  <si>
    <t>Discount</t>
  </si>
  <si>
    <t>Author</t>
  </si>
  <si>
    <t>Free delivery</t>
  </si>
  <si>
    <t>Subtotal</t>
  </si>
  <si>
    <t>Date:</t>
  </si>
  <si>
    <t>Cost</t>
  </si>
  <si>
    <t>To:</t>
  </si>
  <si>
    <t>School, District:</t>
  </si>
  <si>
    <t xml:space="preserve">Total Retail </t>
  </si>
  <si>
    <t>Total Qty:</t>
  </si>
  <si>
    <t>Source/Discount to PBC</t>
  </si>
  <si>
    <t>Pub Date</t>
  </si>
  <si>
    <t>Publisher Info</t>
  </si>
  <si>
    <t>9781250308696</t>
  </si>
  <si>
    <t>Bob</t>
  </si>
  <si>
    <t>Mass, Wendy</t>
  </si>
  <si>
    <t>PB</t>
  </si>
  <si>
    <t>Intermediate</t>
  </si>
  <si>
    <t>Square Fish</t>
  </si>
  <si>
    <t>9781250166623</t>
  </si>
  <si>
    <t>HC</t>
  </si>
  <si>
    <t>Feiwel &amp; Friends</t>
  </si>
  <si>
    <t>104</t>
  </si>
  <si>
    <t>9780374303730</t>
  </si>
  <si>
    <t>Between Us and Abuela</t>
  </si>
  <si>
    <t>Perkins, Mitali</t>
  </si>
  <si>
    <t xml:space="preserve">Picture Books </t>
  </si>
  <si>
    <t>Farrar, Straus and Giroux (BYR)</t>
  </si>
  <si>
    <t>9780525518358</t>
  </si>
  <si>
    <t>Dozens of Doughnuts</t>
  </si>
  <si>
    <t>Finison, Carrie</t>
  </si>
  <si>
    <t>G.P. Putnam's Sons Books for Young Readers</t>
  </si>
  <si>
    <t>9781626727465</t>
  </si>
  <si>
    <t>Fry Bread</t>
  </si>
  <si>
    <t>Noble Maillard, Kevin</t>
  </si>
  <si>
    <t>Roaring Brook Press</t>
  </si>
  <si>
    <t>9781441332646</t>
  </si>
  <si>
    <t>How I Trained My Dog in Ten Days</t>
  </si>
  <si>
    <t>Peter Pauper Press, Inc</t>
  </si>
  <si>
    <t>Peter Pauper Press</t>
  </si>
  <si>
    <t>9780525645245</t>
  </si>
  <si>
    <t>Jasper &amp; Ollie Build a Fort</t>
  </si>
  <si>
    <t>Willan, Alex</t>
  </si>
  <si>
    <t>Random House Children's Books</t>
  </si>
  <si>
    <t>9781524771287</t>
  </si>
  <si>
    <t>No More Naps!</t>
  </si>
  <si>
    <t>Grabenstein, Chris</t>
  </si>
  <si>
    <t>9781534110434</t>
  </si>
  <si>
    <t>Otis P. Oliver Protests</t>
  </si>
  <si>
    <t>Boyle, Keri Claiborne</t>
  </si>
  <si>
    <t>Sleeping Bear Press</t>
  </si>
  <si>
    <t>9781250189219</t>
  </si>
  <si>
    <t>Ronan the Librarian</t>
  </si>
  <si>
    <t>Luebbe, Tara</t>
  </si>
  <si>
    <t>9780399556654</t>
  </si>
  <si>
    <t>There Are No Bears in This Bakery</t>
  </si>
  <si>
    <t>Sarcone-Roach, Julia</t>
  </si>
  <si>
    <t>1264</t>
  </si>
  <si>
    <t>9781452172781</t>
  </si>
  <si>
    <t>Eggers, Dave</t>
  </si>
  <si>
    <t>Chronicle Books</t>
  </si>
  <si>
    <t>9781452133508</t>
  </si>
  <si>
    <t>Brilliant Deep</t>
  </si>
  <si>
    <t>Messner, Kate</t>
  </si>
  <si>
    <t>Non-Fiction</t>
  </si>
  <si>
    <t>9781626727243</t>
  </si>
  <si>
    <t>Homes in the Wild</t>
  </si>
  <si>
    <t>Judge, Lita</t>
  </si>
  <si>
    <t>9781481476683</t>
  </si>
  <si>
    <t>Just Like Rube Goldberg</t>
  </si>
  <si>
    <t>Aronson, Sarah</t>
  </si>
  <si>
    <t>Beach Lane Books</t>
  </si>
  <si>
    <t>287</t>
  </si>
  <si>
    <t>9781512498080</t>
  </si>
  <si>
    <t>Let 'Er Buck!</t>
  </si>
  <si>
    <t>Nelson, Vaunda Micheaux</t>
  </si>
  <si>
    <t>Lerner Publishing Group</t>
  </si>
  <si>
    <t>9781499807035</t>
  </si>
  <si>
    <t>Magic Ramen</t>
  </si>
  <si>
    <t>Wang, Andrea</t>
  </si>
  <si>
    <t>little bee books</t>
  </si>
  <si>
    <t>9780763681685</t>
  </si>
  <si>
    <t>Proper Way to Meet a Hedgehog and Other How-To Poems</t>
  </si>
  <si>
    <t>Janeczko, Paul B</t>
  </si>
  <si>
    <t>Candlewick</t>
  </si>
  <si>
    <t>9781328485137</t>
  </si>
  <si>
    <t>Saving Fiona</t>
  </si>
  <si>
    <t>Maynard, Thane</t>
  </si>
  <si>
    <t>Houghton Mifflin Harcourt</t>
  </si>
  <si>
    <t>9780399169069</t>
  </si>
  <si>
    <t>Sisters and Champions</t>
  </si>
  <si>
    <t>Bryant, Howard</t>
  </si>
  <si>
    <t>Penguin Young Readers Group</t>
  </si>
  <si>
    <t>3 -- BD1.75</t>
  </si>
  <si>
    <t>9781524765330</t>
  </si>
  <si>
    <t>Thurgood</t>
  </si>
  <si>
    <t>Winter, Jonah</t>
  </si>
  <si>
    <t>9781534110403</t>
  </si>
  <si>
    <t>Winged Wonders</t>
  </si>
  <si>
    <t>Pincus, Meeg</t>
  </si>
  <si>
    <t>9780062335548</t>
  </si>
  <si>
    <t>Endling #1: Last</t>
  </si>
  <si>
    <t>Applegate, Katherine</t>
  </si>
  <si>
    <t>HarperCollins</t>
  </si>
  <si>
    <t>9780062335524</t>
  </si>
  <si>
    <t>9780399555589</t>
  </si>
  <si>
    <t>Last Panther</t>
  </si>
  <si>
    <t>Mitchell, Todd</t>
  </si>
  <si>
    <t>9780399555619</t>
  </si>
  <si>
    <t>9781524764166</t>
  </si>
  <si>
    <t>Lifters</t>
  </si>
  <si>
    <t>9781524764197</t>
  </si>
  <si>
    <t>9780316523967</t>
  </si>
  <si>
    <t>Patterson, James</t>
  </si>
  <si>
    <t>Little, Brown and Company</t>
  </si>
  <si>
    <t>9780316523974</t>
  </si>
  <si>
    <t>9781338159318</t>
  </si>
  <si>
    <t>Me, Frida, and the Secret of the Peacock Ring</t>
  </si>
  <si>
    <t>Cervantes, Angela</t>
  </si>
  <si>
    <t>Scholastic Inc</t>
  </si>
  <si>
    <t>9781338159325</t>
  </si>
  <si>
    <t>9780062570703</t>
  </si>
  <si>
    <t>Saving Winslow</t>
  </si>
  <si>
    <t>Creech, Sharon</t>
  </si>
  <si>
    <t>9780062570710</t>
  </si>
  <si>
    <t>9780062421937</t>
  </si>
  <si>
    <t>Sky at Our Feet</t>
  </si>
  <si>
    <t>Hashimi, Nadia</t>
  </si>
  <si>
    <t>9780062421944</t>
  </si>
  <si>
    <t>54</t>
  </si>
  <si>
    <t>9781338189513</t>
  </si>
  <si>
    <t>Falatko, Julie</t>
  </si>
  <si>
    <t>Scholastic Inc.</t>
  </si>
  <si>
    <t>9780735227781</t>
  </si>
  <si>
    <t>Wizardmatch</t>
  </si>
  <si>
    <t>Magaziner, Lauren</t>
  </si>
  <si>
    <t>93</t>
  </si>
  <si>
    <t>9781681198019</t>
  </si>
  <si>
    <t>1919 The Year That Changed America</t>
  </si>
  <si>
    <t>Sandler, Martin W</t>
  </si>
  <si>
    <t>Tween</t>
  </si>
  <si>
    <t>Bloomsbury USA</t>
  </si>
  <si>
    <t>34 -- BD3.25</t>
  </si>
  <si>
    <t>9781626721302</t>
  </si>
  <si>
    <t>Born to Fly</t>
  </si>
  <si>
    <t>Sheinkin, Steve</t>
  </si>
  <si>
    <t>181</t>
  </si>
  <si>
    <t>9781524767419</t>
  </si>
  <si>
    <t>Caught!</t>
  </si>
  <si>
    <t>Bragg, Georgia</t>
  </si>
  <si>
    <t>9781534424760</t>
  </si>
  <si>
    <t>Charlie Thorne and the Last Equation</t>
  </si>
  <si>
    <t>Gibbs, Stuart</t>
  </si>
  <si>
    <t>Simon &amp; Schuster Books for Young Readers</t>
  </si>
  <si>
    <t>2594</t>
  </si>
  <si>
    <t>9781534424777</t>
  </si>
  <si>
    <t>9781250179043</t>
  </si>
  <si>
    <t>Greetings from Witness Protection!</t>
  </si>
  <si>
    <t>Burt, Jake</t>
  </si>
  <si>
    <t>17 -- BD1.75</t>
  </si>
  <si>
    <t>9781250107114</t>
  </si>
  <si>
    <t>9780525582168</t>
  </si>
  <si>
    <t>It's Trevor Noah</t>
  </si>
  <si>
    <t>Noah, Trevor</t>
  </si>
  <si>
    <t>1749</t>
  </si>
  <si>
    <t>9780525582199</t>
  </si>
  <si>
    <t>9780062747273</t>
  </si>
  <si>
    <t>Lalani of the Distant Sea</t>
  </si>
  <si>
    <t>Kelly, Erin Entrada</t>
  </si>
  <si>
    <t>9780062747280</t>
  </si>
  <si>
    <t>9781250196705</t>
  </si>
  <si>
    <t>Remarkable Journey of Coyote Sunrise</t>
  </si>
  <si>
    <t>Gemeinhart, Dan</t>
  </si>
  <si>
    <t>Henry Holt and Co. (BYR)</t>
  </si>
  <si>
    <t>224</t>
  </si>
  <si>
    <t>9781250233615</t>
  </si>
  <si>
    <t>9780062691200</t>
  </si>
  <si>
    <t>New Kid</t>
  </si>
  <si>
    <t>Craft, Jerry</t>
  </si>
  <si>
    <t>9780062691194</t>
  </si>
  <si>
    <t>9781419734045</t>
  </si>
  <si>
    <t>Rocket to the Moon!</t>
  </si>
  <si>
    <t>Brown, Don</t>
  </si>
  <si>
    <t>Harry N. Abrams</t>
  </si>
  <si>
    <t>9781250167026</t>
  </si>
  <si>
    <t>Anger Is a Gift</t>
  </si>
  <si>
    <t>Oshiro, Mark</t>
  </si>
  <si>
    <t>Teen</t>
  </si>
  <si>
    <t>Tom Doherty Associates</t>
  </si>
  <si>
    <t>9781250167033</t>
  </si>
  <si>
    <t>9780316449458</t>
  </si>
  <si>
    <t>Boy and His Dog at the End of the World</t>
  </si>
  <si>
    <t>Fletcher, C A</t>
  </si>
  <si>
    <t>Orbit</t>
  </si>
  <si>
    <t>9780316449434</t>
  </si>
  <si>
    <t>9781481481977</t>
  </si>
  <si>
    <t>Dry</t>
  </si>
  <si>
    <t>Shusterman, Neal</t>
  </si>
  <si>
    <t>9781335541550</t>
  </si>
  <si>
    <t>Even If I Fall</t>
  </si>
  <si>
    <t>Johnson, Abigail</t>
  </si>
  <si>
    <t>Inkyard Press</t>
  </si>
  <si>
    <t>9780399160318</t>
  </si>
  <si>
    <t>Fountains of Silence</t>
  </si>
  <si>
    <t>Sepetys, Ruta</t>
  </si>
  <si>
    <t>9780142423639</t>
  </si>
  <si>
    <t>Philomel</t>
  </si>
  <si>
    <t>9781984896391</t>
  </si>
  <si>
    <t>Good Girl's Guide to Murder</t>
  </si>
  <si>
    <t>Jackson, Holly</t>
  </si>
  <si>
    <t>9781984896360</t>
  </si>
  <si>
    <t>9781419734847</t>
  </si>
  <si>
    <t>Kent State</t>
  </si>
  <si>
    <t>Backderf, Derf</t>
  </si>
  <si>
    <t>9781510726987</t>
  </si>
  <si>
    <t>Mercy Rule</t>
  </si>
  <si>
    <t>Leveen, Tom</t>
  </si>
  <si>
    <t>Sky Pony Press</t>
  </si>
  <si>
    <t>9781338268461</t>
  </si>
  <si>
    <t>Stepsister</t>
  </si>
  <si>
    <t>Donnelly, Jennifer</t>
  </si>
  <si>
    <t>9781338268478</t>
  </si>
  <si>
    <t>9780062866561</t>
  </si>
  <si>
    <t>Very Large Expanse of Sea</t>
  </si>
  <si>
    <t>Mafi, Tahereh</t>
  </si>
  <si>
    <t>134</t>
  </si>
  <si>
    <t>9780062866578</t>
  </si>
  <si>
    <t>Always HIDE columns L-Q</t>
  </si>
  <si>
    <t>Category</t>
  </si>
  <si>
    <t>PRA, IBC TOS</t>
  </si>
  <si>
    <t>PRA, IBC LTD</t>
  </si>
  <si>
    <t>BD2.25, PRA, IBC LTD</t>
  </si>
  <si>
    <t>Tax (8.6%): Non-Library Orders Only, check this box:</t>
  </si>
  <si>
    <t>Please Complete the Information Below</t>
  </si>
  <si>
    <t>Name:</t>
  </si>
  <si>
    <t>District:</t>
  </si>
  <si>
    <t>Email:</t>
  </si>
  <si>
    <t>Address:</t>
  </si>
  <si>
    <t>Phone:</t>
  </si>
  <si>
    <t>PO #:</t>
  </si>
  <si>
    <t>If you are using a PO, please email or fax us a copy</t>
  </si>
  <si>
    <t>School:</t>
  </si>
  <si>
    <t>Add Shelf Ready Processing To My Quote:</t>
  </si>
  <si>
    <t>Shelf Ready Processing Includes: MARC Record, 1 barcode label, 1 spine label, taped mylar cover on dust jacket. Other Options Available Upon Request.</t>
  </si>
  <si>
    <t>Additional Notes or Shipping Information:</t>
  </si>
  <si>
    <t xml:space="preserve">Submit your completed order form to: </t>
  </si>
  <si>
    <t>Email: customerservice@phoenixbookcompany.com</t>
  </si>
  <si>
    <t>Fax: 480-967-2623</t>
  </si>
  <si>
    <t>Tomorrow Most Likely (Read Aloud Family Books)</t>
  </si>
  <si>
    <t>Two Dogs in a Trench Coat Go to School (#1)</t>
  </si>
  <si>
    <t>Phoenix Book Company Grand Canyon 2022 Nominees Order Form</t>
  </si>
  <si>
    <r>
      <t xml:space="preserve">Good Girl's Guide to Murder </t>
    </r>
    <r>
      <rPr>
        <b/>
        <i/>
        <sz val="11"/>
        <rFont val="Calibri"/>
        <family val="2"/>
        <scheme val="minor"/>
      </rPr>
      <t>(Rel. 01/05/21)</t>
    </r>
  </si>
  <si>
    <t>Library Processing: check this box:</t>
  </si>
  <si>
    <t>IBC, MPS</t>
  </si>
  <si>
    <t>IBC, PRA</t>
  </si>
  <si>
    <t>IBC</t>
  </si>
  <si>
    <t>BD3.75, IBC, PRA</t>
  </si>
  <si>
    <t>BFL, IBC, HAC</t>
  </si>
  <si>
    <t>BD3, IBC, SIM</t>
  </si>
  <si>
    <t>IBC, SIM</t>
  </si>
  <si>
    <t>BD3, IBC, MPS</t>
  </si>
  <si>
    <t>IBC, HAR</t>
  </si>
  <si>
    <t>IBC, HAC</t>
  </si>
  <si>
    <t>IBC, SCH</t>
  </si>
  <si>
    <t>BD1.5, IBC, HAR</t>
  </si>
  <si>
    <t>BD3.25 LTD, IBC, MPS</t>
  </si>
  <si>
    <t>BD3.75, IBC, MPS</t>
  </si>
  <si>
    <t>BD3.75, IBC, SIM</t>
  </si>
  <si>
    <t>BD1.75 LTD, IBC, MPS</t>
  </si>
  <si>
    <t>HAR, IBC LTD</t>
  </si>
  <si>
    <t>TOS - IBC, HAC</t>
  </si>
  <si>
    <t>IBC LTD, SIM (TOS)</t>
  </si>
  <si>
    <t>BD3, HAR, IBC LTD</t>
  </si>
  <si>
    <t>qty</t>
  </si>
  <si>
    <t>Max Einstein: Genius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</si>
</sst>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mm/dd/yy;@"/>
  </numFmts>
  <fonts count="23" x14ac:knownFonts="1">
    <font>
      <sz val="10"/>
      <name val="Arial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55">
    <xf numFmtId="0" fontId="0" fillId="0" borderId="0" xfId="0"/>
    <xf numFmtId="49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64" fontId="3" fillId="0" borderId="0" xfId="0" quotePrefix="1" applyNumberFormat="1" applyFont="1" applyBorder="1" applyAlignment="1" applyProtection="1">
      <alignment horizontal="right"/>
      <protection hidden="1"/>
    </xf>
    <xf numFmtId="9" fontId="11" fillId="0" borderId="0" xfId="1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indent="1"/>
      <protection hidden="1"/>
    </xf>
    <xf numFmtId="44" fontId="2" fillId="0" borderId="0" xfId="2" applyFont="1" applyBorder="1" applyProtection="1">
      <protection hidden="1"/>
    </xf>
    <xf numFmtId="44" fontId="2" fillId="0" borderId="0" xfId="2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166" fontId="4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164" fontId="10" fillId="0" borderId="0" xfId="0" applyNumberFormat="1" applyFont="1" applyBorder="1" applyAlignment="1" applyProtection="1">
      <alignment horizontal="right"/>
      <protection hidden="1"/>
    </xf>
    <xf numFmtId="165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44" fontId="13" fillId="3" borderId="0" xfId="2" applyFont="1" applyFill="1" applyBorder="1" applyProtection="1">
      <protection hidden="1"/>
    </xf>
    <xf numFmtId="44" fontId="2" fillId="3" borderId="0" xfId="2" applyFont="1" applyFill="1" applyProtection="1">
      <protection hidden="1"/>
    </xf>
    <xf numFmtId="0" fontId="2" fillId="3" borderId="0" xfId="0" applyFont="1" applyFill="1" applyAlignment="1" applyProtection="1">
      <alignment horizontal="left"/>
      <protection hidden="1"/>
    </xf>
    <xf numFmtId="166" fontId="4" fillId="0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Protection="1"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9" fontId="2" fillId="0" borderId="0" xfId="1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left" indent="1"/>
      <protection hidden="1"/>
    </xf>
    <xf numFmtId="0" fontId="12" fillId="0" borderId="0" xfId="0" applyFont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9" fontId="6" fillId="0" borderId="0" xfId="1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166" fontId="2" fillId="0" borderId="0" xfId="0" applyNumberFormat="1" applyFont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1" fontId="4" fillId="0" borderId="0" xfId="0" applyNumberFormat="1" applyFont="1" applyBorder="1" applyAlignment="1" applyProtection="1">
      <alignment horizontal="left"/>
      <protection hidden="1"/>
    </xf>
    <xf numFmtId="164" fontId="5" fillId="0" borderId="0" xfId="0" applyNumberFormat="1" applyFont="1" applyBorder="1" applyAlignment="1" applyProtection="1">
      <alignment horizontal="left" indent="1"/>
      <protection hidden="1"/>
    </xf>
    <xf numFmtId="44" fontId="2" fillId="0" borderId="1" xfId="2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44" fontId="2" fillId="0" borderId="0" xfId="2" applyFont="1" applyBorder="1" applyAlignment="1" applyProtection="1">
      <alignment horizontal="center"/>
      <protection hidden="1"/>
    </xf>
    <xf numFmtId="44" fontId="2" fillId="0" borderId="0" xfId="2" applyFont="1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9" fontId="2" fillId="0" borderId="0" xfId="1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1" fontId="16" fillId="0" borderId="0" xfId="0" applyNumberFormat="1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44" fontId="2" fillId="0" borderId="0" xfId="2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" fontId="19" fillId="0" borderId="0" xfId="0" applyNumberFormat="1" applyFont="1" applyBorder="1" applyAlignment="1" applyProtection="1">
      <alignment horizontal="right"/>
      <protection hidden="1"/>
    </xf>
    <xf numFmtId="49" fontId="10" fillId="0" borderId="0" xfId="0" applyNumberFormat="1" applyFont="1" applyBorder="1" applyAlignment="1" applyProtection="1">
      <alignment horizontal="right"/>
      <protection hidden="1"/>
    </xf>
    <xf numFmtId="1" fontId="4" fillId="0" borderId="0" xfId="0" applyNumberFormat="1" applyFont="1" applyBorder="1" applyAlignment="1" applyProtection="1">
      <alignment horizontal="right"/>
      <protection hidden="1"/>
    </xf>
    <xf numFmtId="44" fontId="6" fillId="0" borderId="0" xfId="2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" fontId="8" fillId="0" borderId="0" xfId="0" applyNumberFormat="1" applyFont="1" applyBorder="1" applyAlignment="1" applyProtection="1">
      <alignment horizontal="right"/>
      <protection hidden="1"/>
    </xf>
    <xf numFmtId="164" fontId="8" fillId="0" borderId="0" xfId="0" applyNumberFormat="1" applyFont="1" applyBorder="1" applyAlignment="1" applyProtection="1">
      <alignment horizontal="right"/>
      <protection hidden="1"/>
    </xf>
    <xf numFmtId="1" fontId="10" fillId="0" borderId="0" xfId="0" applyNumberFormat="1" applyFont="1" applyBorder="1" applyAlignment="1" applyProtection="1">
      <alignment horizontal="right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3" fillId="0" borderId="0" xfId="0" applyFont="1" applyFill="1" applyBorder="1" applyProtection="1"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164" fontId="8" fillId="0" borderId="0" xfId="0" applyNumberFormat="1" applyFont="1" applyBorder="1" applyAlignment="1" applyProtection="1">
      <alignment horizontal="left" indent="1"/>
      <protection hidden="1"/>
    </xf>
    <xf numFmtId="44" fontId="13" fillId="0" borderId="0" xfId="2" applyFont="1" applyFill="1" applyBorder="1" applyProtection="1">
      <protection hidden="1"/>
    </xf>
    <xf numFmtId="164" fontId="13" fillId="0" borderId="0" xfId="0" applyNumberFormat="1" applyFont="1" applyFill="1" applyBorder="1" applyProtection="1">
      <protection hidden="1"/>
    </xf>
    <xf numFmtId="49" fontId="3" fillId="0" borderId="0" xfId="0" applyNumberFormat="1" applyFont="1" applyBorder="1" applyAlignment="1" applyProtection="1">
      <alignment horizontal="right"/>
      <protection hidden="1"/>
    </xf>
    <xf numFmtId="49" fontId="7" fillId="0" borderId="0" xfId="0" applyNumberFormat="1" applyFont="1" applyBorder="1" applyAlignment="1" applyProtection="1">
      <alignment horizontal="left"/>
      <protection hidden="1"/>
    </xf>
    <xf numFmtId="164" fontId="7" fillId="0" borderId="0" xfId="0" applyNumberFormat="1" applyFont="1" applyBorder="1" applyAlignment="1" applyProtection="1">
      <alignment horizontal="left" indent="1"/>
      <protection hidden="1"/>
    </xf>
    <xf numFmtId="49" fontId="4" fillId="0" borderId="0" xfId="0" applyNumberFormat="1" applyFont="1" applyBorder="1" applyAlignment="1" applyProtection="1">
      <alignment horizontal="right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49" fontId="5" fillId="0" borderId="0" xfId="0" applyNumberFormat="1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164" fontId="5" fillId="0" borderId="0" xfId="0" applyNumberFormat="1" applyFont="1" applyBorder="1" applyAlignment="1" applyProtection="1">
      <alignment horizontal="right"/>
      <protection hidden="1"/>
    </xf>
    <xf numFmtId="166" fontId="3" fillId="0" borderId="0" xfId="0" applyNumberFormat="1" applyFont="1" applyBorder="1" applyAlignment="1" applyProtection="1">
      <alignment horizontal="center"/>
      <protection hidden="1"/>
    </xf>
    <xf numFmtId="1" fontId="17" fillId="0" borderId="0" xfId="0" applyNumberFormat="1" applyFont="1" applyBorder="1" applyAlignment="1" applyProtection="1">
      <alignment horizontal="center"/>
      <protection locked="0" hidden="1"/>
    </xf>
    <xf numFmtId="49" fontId="5" fillId="4" borderId="0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164" fontId="5" fillId="4" borderId="0" xfId="0" applyNumberFormat="1" applyFont="1" applyFill="1" applyBorder="1" applyAlignment="1" applyProtection="1">
      <alignment horizontal="center" vertical="center"/>
      <protection hidden="1"/>
    </xf>
    <xf numFmtId="9" fontId="6" fillId="4" borderId="0" xfId="1" applyNumberFormat="1" applyFont="1" applyFill="1" applyBorder="1" applyAlignment="1" applyProtection="1">
      <alignment horizontal="center" vertical="center"/>
      <protection hidden="1"/>
    </xf>
    <xf numFmtId="1" fontId="5" fillId="4" borderId="0" xfId="0" applyNumberFormat="1" applyFont="1" applyFill="1" applyBorder="1" applyAlignment="1" applyProtection="1">
      <alignment horizontal="center" vertical="center"/>
      <protection hidden="1"/>
    </xf>
    <xf numFmtId="44" fontId="6" fillId="4" borderId="0" xfId="2" applyFont="1" applyFill="1" applyBorder="1" applyAlignment="1" applyProtection="1">
      <alignment horizontal="center" vertical="center"/>
      <protection hidden="1"/>
    </xf>
    <xf numFmtId="44" fontId="6" fillId="4" borderId="0" xfId="2" applyFont="1" applyFill="1" applyAlignment="1" applyProtection="1">
      <alignment horizontal="center" vertical="center"/>
      <protection hidden="1"/>
    </xf>
    <xf numFmtId="166" fontId="5" fillId="4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4" fontId="20" fillId="0" borderId="0" xfId="0" applyNumberFormat="1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right"/>
      <protection hidden="1"/>
    </xf>
    <xf numFmtId="9" fontId="22" fillId="0" borderId="0" xfId="1" applyNumberFormat="1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right"/>
      <protection hidden="1"/>
    </xf>
    <xf numFmtId="164" fontId="21" fillId="0" borderId="0" xfId="0" applyNumberFormat="1" applyFont="1" applyBorder="1" applyAlignment="1" applyProtection="1">
      <alignment horizontal="left" indent="1"/>
      <protection hidden="1"/>
    </xf>
    <xf numFmtId="44" fontId="22" fillId="0" borderId="0" xfId="2" applyFont="1" applyBorder="1" applyProtection="1">
      <protection hidden="1"/>
    </xf>
    <xf numFmtId="44" fontId="22" fillId="0" borderId="0" xfId="2" applyFont="1" applyProtection="1">
      <protection hidden="1"/>
    </xf>
    <xf numFmtId="0" fontId="22" fillId="0" borderId="0" xfId="0" applyFont="1" applyAlignment="1" applyProtection="1">
      <alignment horizontal="left"/>
      <protection hidden="1"/>
    </xf>
    <xf numFmtId="166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22" fillId="0" borderId="0" xfId="0" applyFont="1" applyBorder="1" applyProtection="1">
      <protection hidden="1"/>
    </xf>
    <xf numFmtId="0" fontId="21" fillId="0" borderId="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9" fontId="2" fillId="0" borderId="0" xfId="1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right" vertical="center"/>
      <protection hidden="1"/>
    </xf>
    <xf numFmtId="44" fontId="2" fillId="0" borderId="0" xfId="2" applyFont="1" applyBorder="1" applyAlignment="1" applyProtection="1">
      <alignment horizontal="center" vertical="center"/>
      <protection hidden="1"/>
    </xf>
    <xf numFmtId="44" fontId="2" fillId="0" borderId="0" xfId="2" applyFont="1" applyAlignment="1" applyProtection="1">
      <alignment horizontal="center" vertical="center"/>
      <protection hidden="1"/>
    </xf>
    <xf numFmtId="166" fontId="4" fillId="0" borderId="0" xfId="0" applyNumberFormat="1" applyFont="1" applyAlignment="1" applyProtection="1">
      <alignment horizontal="center" vertical="center"/>
      <protection hidden="1"/>
    </xf>
    <xf numFmtId="1" fontId="4" fillId="0" borderId="2" xfId="0" applyNumberFormat="1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164" fontId="4" fillId="0" borderId="2" xfId="0" applyNumberFormat="1" applyFont="1" applyBorder="1" applyAlignment="1" applyProtection="1">
      <alignment horizontal="center" vertical="center"/>
      <protection hidden="1"/>
    </xf>
    <xf numFmtId="9" fontId="2" fillId="0" borderId="2" xfId="1" applyNumberFormat="1" applyFont="1" applyBorder="1" applyAlignment="1" applyProtection="1">
      <alignment horizontal="center" vertical="center"/>
      <protection hidden="1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right" vertical="center"/>
      <protection hidden="1"/>
    </xf>
    <xf numFmtId="44" fontId="2" fillId="0" borderId="2" xfId="2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166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hidden="1"/>
    </xf>
    <xf numFmtId="166" fontId="4" fillId="2" borderId="0" xfId="0" applyNumberFormat="1" applyFont="1" applyFill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164" fontId="10" fillId="0" borderId="0" xfId="0" applyNumberFormat="1" applyFont="1" applyBorder="1" applyAlignment="1" applyProtection="1">
      <alignment horizontal="left" vertical="center" indent="1"/>
      <protection hidden="1"/>
    </xf>
    <xf numFmtId="164" fontId="10" fillId="0" borderId="2" xfId="0" applyNumberFormat="1" applyFont="1" applyBorder="1" applyAlignment="1" applyProtection="1">
      <alignment horizontal="left" vertical="center" indent="1"/>
      <protection hidden="1"/>
    </xf>
    <xf numFmtId="164" fontId="10" fillId="4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1" fontId="18" fillId="4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49" fontId="10" fillId="0" borderId="0" xfId="0" applyNumberFormat="1" applyFont="1" applyBorder="1" applyAlignment="1" applyProtection="1">
      <alignment horizontal="right" vertical="top" wrapText="1"/>
      <protection hidden="1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91" lockText="1" noThreeD="1"/>
</file>

<file path=xl/ctrlProps/ctrlProp2.xml><?xml version="1.0" encoding="utf-8"?>
<formControlPr xmlns="http://schemas.microsoft.com/office/spreadsheetml/2009/9/main" objectType="CheckBox" fmlaLink="$I$9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95810</xdr:colOff>
      <xdr:row>0</xdr:row>
      <xdr:rowOff>0</xdr:rowOff>
    </xdr:from>
    <xdr:to>
      <xdr:col>7</xdr:col>
      <xdr:colOff>143435</xdr:colOff>
      <xdr:row>8</xdr:row>
      <xdr:rowOff>19050</xdr:rowOff>
    </xdr:to>
    <xdr:pic>
      <xdr:nvPicPr>
        <xdr:cNvPr id="2179" name="Picture 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10" y="0"/>
          <a:ext cx="8062072" cy="1560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90</xdr:row>
          <xdr:rowOff>19050</xdr:rowOff>
        </xdr:from>
        <xdr:to>
          <xdr:col>8</xdr:col>
          <xdr:colOff>333375</xdr:colOff>
          <xdr:row>90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91</xdr:row>
          <xdr:rowOff>19050</xdr:rowOff>
        </xdr:from>
        <xdr:to>
          <xdr:col>8</xdr:col>
          <xdr:colOff>400050</xdr:colOff>
          <xdr:row>91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495300</xdr:colOff>
      <xdr:row>3</xdr:row>
      <xdr:rowOff>76200</xdr:rowOff>
    </xdr:from>
    <xdr:to>
      <xdr:col>14</xdr:col>
      <xdr:colOff>904874</xdr:colOff>
      <xdr:row>8</xdr:row>
      <xdr:rowOff>0</xdr:rowOff>
    </xdr:to>
    <xdr:pic>
      <xdr:nvPicPr>
        <xdr:cNvPr id="5" name="Picture 4" descr="Grand Canyon Reader Award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647700"/>
          <a:ext cx="3533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88"/>
  <sheetViews>
    <sheetView tabSelected="1" zoomScale="85" zoomScaleNormal="85" workbookViewId="0">
      <selection activeCell="I16" sqref="I16"/>
    </sheetView>
  </sheetViews>
  <sheetFormatPr defaultColWidth="9" defaultRowHeight="15" x14ac:dyDescent="0.25"/>
  <cols>
    <col min="1" max="1" width="18.5703125" style="1" customWidth="1"/>
    <col min="2" max="2" width="54" style="2" bestFit="1" customWidth="1"/>
    <col min="3" max="3" width="24.42578125" style="2" bestFit="1" customWidth="1"/>
    <col min="4" max="4" width="24" style="3" hidden="1" customWidth="1"/>
    <col min="5" max="5" width="9.85546875" style="4" customWidth="1"/>
    <col min="6" max="6" width="9.7109375" style="7" customWidth="1"/>
    <col min="7" max="7" width="9.28515625" style="6" hidden="1" customWidth="1"/>
    <col min="8" max="8" width="9.7109375" style="7" customWidth="1"/>
    <col min="9" max="9" width="6.28515625" style="8" customWidth="1"/>
    <col min="10" max="10" width="11.5703125" style="7" customWidth="1"/>
    <col min="11" max="11" width="19.28515625" style="9" customWidth="1"/>
    <col min="12" max="12" width="14.140625" style="10" hidden="1" customWidth="1"/>
    <col min="13" max="13" width="9.85546875" style="11" hidden="1" customWidth="1"/>
    <col min="14" max="14" width="10.5703125" style="12" hidden="1" customWidth="1"/>
    <col min="15" max="15" width="13.85546875" style="13" customWidth="1"/>
    <col min="16" max="16" width="42.85546875" style="14" hidden="1" customWidth="1"/>
    <col min="17" max="17" width="11.5703125" style="15" hidden="1" customWidth="1"/>
    <col min="18" max="18" width="9" style="16" customWidth="1"/>
    <col min="19" max="21" width="9" style="16"/>
    <col min="22" max="16384" width="9" style="17"/>
  </cols>
  <sheetData>
    <row r="1" spans="1:21" x14ac:dyDescent="0.25">
      <c r="I1"/>
    </row>
    <row r="7" spans="1:21" ht="18" customHeight="1" x14ac:dyDescent="0.25">
      <c r="F7" s="5"/>
    </row>
    <row r="8" spans="1:21" ht="18" customHeight="1" x14ac:dyDescent="0.25">
      <c r="F8" s="5"/>
    </row>
    <row r="9" spans="1:21" ht="18" customHeight="1" x14ac:dyDescent="0.25">
      <c r="F9" s="5"/>
    </row>
    <row r="10" spans="1:21" s="114" customFormat="1" ht="26.25" x14ac:dyDescent="0.4">
      <c r="A10" s="100" t="s">
        <v>258</v>
      </c>
      <c r="B10" s="101"/>
      <c r="C10" s="101"/>
      <c r="D10" s="102"/>
      <c r="E10" s="103"/>
      <c r="F10" s="104"/>
      <c r="G10" s="105"/>
      <c r="H10" s="106"/>
      <c r="I10" s="103"/>
      <c r="J10" s="106"/>
      <c r="K10" s="107"/>
      <c r="L10" s="108"/>
      <c r="M10" s="109"/>
      <c r="N10" s="110"/>
      <c r="O10" s="111"/>
      <c r="P10" s="112"/>
      <c r="Q10" s="113"/>
      <c r="R10" s="113"/>
      <c r="S10" s="113"/>
      <c r="T10" s="113"/>
      <c r="U10" s="113"/>
    </row>
    <row r="11" spans="1:21" ht="18" hidden="1" customHeight="1" x14ac:dyDescent="0.25">
      <c r="A11" s="19" t="s">
        <v>12</v>
      </c>
      <c r="B11" s="20"/>
    </row>
    <row r="12" spans="1:21" ht="18" hidden="1" customHeight="1" x14ac:dyDescent="0.25">
      <c r="A12" s="19" t="s">
        <v>14</v>
      </c>
      <c r="B12" s="21">
        <f>B91</f>
        <v>0</v>
      </c>
      <c r="H12" s="18"/>
    </row>
    <row r="13" spans="1:21" ht="18" hidden="1" customHeight="1" x14ac:dyDescent="0.25">
      <c r="A13" s="19" t="s">
        <v>15</v>
      </c>
      <c r="B13" s="21" t="str">
        <f>B93&amp;", "&amp;B94</f>
        <v xml:space="preserve">, </v>
      </c>
      <c r="L13" s="22" t="s">
        <v>235</v>
      </c>
      <c r="M13" s="23"/>
      <c r="N13" s="24"/>
      <c r="O13" s="25"/>
      <c r="P13" s="26"/>
      <c r="Q13" s="27"/>
    </row>
    <row r="14" spans="1:21" s="37" customFormat="1" x14ac:dyDescent="0.25">
      <c r="A14" s="28"/>
      <c r="B14" s="29"/>
      <c r="C14" s="29"/>
      <c r="D14" s="30"/>
      <c r="E14" s="31"/>
      <c r="F14" s="32"/>
      <c r="G14" s="33"/>
      <c r="H14" s="32"/>
      <c r="I14" s="34"/>
      <c r="J14" s="32"/>
      <c r="K14" s="35"/>
      <c r="L14" s="10"/>
      <c r="M14" s="36"/>
      <c r="N14" s="12"/>
      <c r="O14" s="13"/>
      <c r="P14" s="14"/>
      <c r="Q14" s="15"/>
      <c r="R14" s="15"/>
      <c r="S14" s="15"/>
      <c r="T14" s="15"/>
      <c r="U14" s="15"/>
    </row>
    <row r="15" spans="1:21" s="99" customFormat="1" ht="26.25" customHeight="1" x14ac:dyDescent="0.2">
      <c r="A15" s="89" t="s">
        <v>4</v>
      </c>
      <c r="B15" s="90" t="s">
        <v>0</v>
      </c>
      <c r="C15" s="90" t="s">
        <v>9</v>
      </c>
      <c r="D15" s="91" t="s">
        <v>18</v>
      </c>
      <c r="E15" s="90" t="s">
        <v>6</v>
      </c>
      <c r="F15" s="92" t="s">
        <v>7</v>
      </c>
      <c r="G15" s="93" t="s">
        <v>8</v>
      </c>
      <c r="H15" s="92" t="s">
        <v>1</v>
      </c>
      <c r="I15" s="94" t="s">
        <v>3</v>
      </c>
      <c r="J15" s="92" t="s">
        <v>2</v>
      </c>
      <c r="K15" s="146" t="s">
        <v>236</v>
      </c>
      <c r="L15" s="95" t="s">
        <v>16</v>
      </c>
      <c r="M15" s="96" t="s">
        <v>13</v>
      </c>
      <c r="N15" s="90"/>
      <c r="O15" s="97" t="s">
        <v>19</v>
      </c>
      <c r="P15" s="98" t="s">
        <v>20</v>
      </c>
      <c r="Q15" s="98" t="s">
        <v>281</v>
      </c>
      <c r="R15" s="98"/>
      <c r="S15" s="98"/>
      <c r="T15" s="98"/>
      <c r="U15" s="98"/>
    </row>
    <row r="16" spans="1:21" s="42" customFormat="1" ht="19.5" customHeight="1" x14ac:dyDescent="0.2">
      <c r="A16" s="115" t="s">
        <v>31</v>
      </c>
      <c r="B16" s="116" t="s">
        <v>32</v>
      </c>
      <c r="C16" s="117" t="s">
        <v>33</v>
      </c>
      <c r="D16" s="118" t="s">
        <v>261</v>
      </c>
      <c r="E16" s="119" t="s">
        <v>28</v>
      </c>
      <c r="F16" s="120">
        <v>17.989999999999998</v>
      </c>
      <c r="G16" s="121">
        <v>0.22</v>
      </c>
      <c r="H16" s="120">
        <f t="shared" ref="H16:H86" si="0">ROUND(F16*(1-G16),2)</f>
        <v>14.03</v>
      </c>
      <c r="I16" s="122"/>
      <c r="J16" s="123">
        <f t="shared" ref="J16:J86" si="1">ROUND(I16*H16,2)</f>
        <v>0</v>
      </c>
      <c r="K16" s="144" t="s">
        <v>34</v>
      </c>
      <c r="L16" s="124">
        <f t="shared" ref="L16:L86" si="2">I16*F16</f>
        <v>0</v>
      </c>
      <c r="M16" s="125"/>
      <c r="N16" s="99"/>
      <c r="O16" s="126">
        <v>43718</v>
      </c>
      <c r="P16" s="43" t="s">
        <v>35</v>
      </c>
      <c r="Q16" s="44"/>
      <c r="R16" s="45"/>
      <c r="S16" s="45"/>
      <c r="T16" s="45"/>
      <c r="U16" s="45"/>
    </row>
    <row r="17" spans="1:21" s="42" customFormat="1" ht="19.5" customHeight="1" x14ac:dyDescent="0.2">
      <c r="A17" s="115" t="s">
        <v>36</v>
      </c>
      <c r="B17" s="116" t="s">
        <v>37</v>
      </c>
      <c r="C17" s="117" t="s">
        <v>38</v>
      </c>
      <c r="D17" s="118" t="s">
        <v>262</v>
      </c>
      <c r="E17" s="119" t="s">
        <v>28</v>
      </c>
      <c r="F17" s="120">
        <v>16.989999999999998</v>
      </c>
      <c r="G17" s="121">
        <v>0.22</v>
      </c>
      <c r="H17" s="120">
        <f t="shared" si="0"/>
        <v>13.25</v>
      </c>
      <c r="I17" s="122"/>
      <c r="J17" s="123">
        <f t="shared" si="1"/>
        <v>0</v>
      </c>
      <c r="K17" s="144" t="s">
        <v>34</v>
      </c>
      <c r="L17" s="124">
        <f t="shared" si="2"/>
        <v>0</v>
      </c>
      <c r="M17" s="125"/>
      <c r="N17" s="99"/>
      <c r="O17" s="126">
        <v>44033</v>
      </c>
      <c r="P17" s="43" t="s">
        <v>39</v>
      </c>
      <c r="Q17" s="44"/>
      <c r="R17" s="45"/>
      <c r="S17" s="45"/>
      <c r="T17" s="45"/>
      <c r="U17" s="45"/>
    </row>
    <row r="18" spans="1:21" s="42" customFormat="1" ht="19.5" customHeight="1" x14ac:dyDescent="0.2">
      <c r="A18" s="115" t="s">
        <v>40</v>
      </c>
      <c r="B18" s="116" t="s">
        <v>41</v>
      </c>
      <c r="C18" s="117" t="s">
        <v>42</v>
      </c>
      <c r="D18" s="118" t="s">
        <v>261</v>
      </c>
      <c r="E18" s="119" t="s">
        <v>28</v>
      </c>
      <c r="F18" s="120">
        <v>18.989999999999998</v>
      </c>
      <c r="G18" s="121">
        <v>0.22</v>
      </c>
      <c r="H18" s="120">
        <f t="shared" si="0"/>
        <v>14.81</v>
      </c>
      <c r="I18" s="122"/>
      <c r="J18" s="123">
        <f t="shared" si="1"/>
        <v>0</v>
      </c>
      <c r="K18" s="144" t="s">
        <v>34</v>
      </c>
      <c r="L18" s="124">
        <f t="shared" si="2"/>
        <v>0</v>
      </c>
      <c r="M18" s="125"/>
      <c r="N18" s="99"/>
      <c r="O18" s="126">
        <v>43760</v>
      </c>
      <c r="P18" s="43" t="s">
        <v>43</v>
      </c>
      <c r="Q18" s="44"/>
      <c r="R18" s="45"/>
      <c r="S18" s="45"/>
      <c r="T18" s="45"/>
      <c r="U18" s="45"/>
    </row>
    <row r="19" spans="1:21" s="42" customFormat="1" ht="19.5" customHeight="1" x14ac:dyDescent="0.2">
      <c r="A19" s="115" t="s">
        <v>44</v>
      </c>
      <c r="B19" s="116" t="s">
        <v>45</v>
      </c>
      <c r="C19" s="117" t="s">
        <v>46</v>
      </c>
      <c r="D19" s="118" t="s">
        <v>263</v>
      </c>
      <c r="E19" s="119" t="s">
        <v>28</v>
      </c>
      <c r="F19" s="120">
        <v>16.989999999999998</v>
      </c>
      <c r="G19" s="121">
        <v>0.22</v>
      </c>
      <c r="H19" s="120">
        <f t="shared" si="0"/>
        <v>13.25</v>
      </c>
      <c r="I19" s="122"/>
      <c r="J19" s="123">
        <f t="shared" si="1"/>
        <v>0</v>
      </c>
      <c r="K19" s="144" t="s">
        <v>34</v>
      </c>
      <c r="L19" s="124">
        <f t="shared" si="2"/>
        <v>0</v>
      </c>
      <c r="M19" s="125"/>
      <c r="N19" s="99"/>
      <c r="O19" s="126">
        <v>43922</v>
      </c>
      <c r="P19" s="43" t="s">
        <v>47</v>
      </c>
      <c r="Q19" s="44"/>
      <c r="R19" s="45"/>
      <c r="S19" s="45"/>
      <c r="T19" s="45"/>
      <c r="U19" s="45"/>
    </row>
    <row r="20" spans="1:21" s="42" customFormat="1" ht="19.5" customHeight="1" x14ac:dyDescent="0.2">
      <c r="A20" s="115" t="s">
        <v>48</v>
      </c>
      <c r="B20" s="116" t="s">
        <v>49</v>
      </c>
      <c r="C20" s="117" t="s">
        <v>50</v>
      </c>
      <c r="D20" s="118" t="s">
        <v>262</v>
      </c>
      <c r="E20" s="119" t="s">
        <v>28</v>
      </c>
      <c r="F20" s="120">
        <v>17.989999999999998</v>
      </c>
      <c r="G20" s="121">
        <v>0.22</v>
      </c>
      <c r="H20" s="120">
        <f t="shared" si="0"/>
        <v>14.03</v>
      </c>
      <c r="I20" s="122"/>
      <c r="J20" s="123">
        <f t="shared" si="1"/>
        <v>0</v>
      </c>
      <c r="K20" s="144" t="s">
        <v>34</v>
      </c>
      <c r="L20" s="124">
        <f t="shared" si="2"/>
        <v>0</v>
      </c>
      <c r="M20" s="125"/>
      <c r="N20" s="99"/>
      <c r="O20" s="126">
        <v>43977</v>
      </c>
      <c r="P20" s="43" t="s">
        <v>51</v>
      </c>
      <c r="Q20" s="44"/>
      <c r="R20" s="45"/>
      <c r="S20" s="45"/>
      <c r="T20" s="45"/>
      <c r="U20" s="45"/>
    </row>
    <row r="21" spans="1:21" s="42" customFormat="1" ht="19.5" customHeight="1" x14ac:dyDescent="0.2">
      <c r="A21" s="115" t="s">
        <v>52</v>
      </c>
      <c r="B21" s="116" t="s">
        <v>53</v>
      </c>
      <c r="C21" s="117" t="s">
        <v>54</v>
      </c>
      <c r="D21" s="118" t="s">
        <v>262</v>
      </c>
      <c r="E21" s="119" t="s">
        <v>28</v>
      </c>
      <c r="F21" s="120">
        <v>17.989999999999998</v>
      </c>
      <c r="G21" s="121">
        <v>0.22</v>
      </c>
      <c r="H21" s="120">
        <f t="shared" si="0"/>
        <v>14.03</v>
      </c>
      <c r="I21" s="122"/>
      <c r="J21" s="123">
        <f t="shared" si="1"/>
        <v>0</v>
      </c>
      <c r="K21" s="144" t="s">
        <v>34</v>
      </c>
      <c r="L21" s="124">
        <f t="shared" si="2"/>
        <v>0</v>
      </c>
      <c r="M21" s="125"/>
      <c r="N21" s="99"/>
      <c r="O21" s="126">
        <v>43865</v>
      </c>
      <c r="P21" s="43" t="s">
        <v>51</v>
      </c>
      <c r="Q21" s="44"/>
      <c r="R21" s="45"/>
      <c r="S21" s="45"/>
      <c r="T21" s="45"/>
      <c r="U21" s="45"/>
    </row>
    <row r="22" spans="1:21" s="42" customFormat="1" ht="19.5" customHeight="1" x14ac:dyDescent="0.2">
      <c r="A22" s="115" t="s">
        <v>55</v>
      </c>
      <c r="B22" s="116" t="s">
        <v>56</v>
      </c>
      <c r="C22" s="117" t="s">
        <v>57</v>
      </c>
      <c r="D22" s="118" t="s">
        <v>263</v>
      </c>
      <c r="E22" s="119" t="s">
        <v>28</v>
      </c>
      <c r="F22" s="120">
        <v>16.989999999999998</v>
      </c>
      <c r="G22" s="121">
        <v>0.22</v>
      </c>
      <c r="H22" s="120">
        <f t="shared" si="0"/>
        <v>13.25</v>
      </c>
      <c r="I22" s="122"/>
      <c r="J22" s="123">
        <f t="shared" si="1"/>
        <v>0</v>
      </c>
      <c r="K22" s="144" t="s">
        <v>34</v>
      </c>
      <c r="L22" s="124">
        <f t="shared" si="2"/>
        <v>0</v>
      </c>
      <c r="M22" s="125"/>
      <c r="N22" s="99"/>
      <c r="O22" s="126">
        <v>43936</v>
      </c>
      <c r="P22" s="43" t="s">
        <v>58</v>
      </c>
      <c r="Q22" s="44"/>
      <c r="R22" s="45"/>
      <c r="S22" s="45"/>
      <c r="T22" s="45"/>
      <c r="U22" s="45"/>
    </row>
    <row r="23" spans="1:21" s="42" customFormat="1" ht="19.5" customHeight="1" x14ac:dyDescent="0.2">
      <c r="A23" s="115" t="s">
        <v>59</v>
      </c>
      <c r="B23" s="116" t="s">
        <v>60</v>
      </c>
      <c r="C23" s="117" t="s">
        <v>61</v>
      </c>
      <c r="D23" s="118" t="s">
        <v>261</v>
      </c>
      <c r="E23" s="119" t="s">
        <v>28</v>
      </c>
      <c r="F23" s="120">
        <v>17.989999999999998</v>
      </c>
      <c r="G23" s="121">
        <v>0.22</v>
      </c>
      <c r="H23" s="120">
        <f t="shared" si="0"/>
        <v>14.03</v>
      </c>
      <c r="I23" s="122"/>
      <c r="J23" s="123">
        <f t="shared" si="1"/>
        <v>0</v>
      </c>
      <c r="K23" s="144" t="s">
        <v>34</v>
      </c>
      <c r="L23" s="124">
        <f t="shared" si="2"/>
        <v>0</v>
      </c>
      <c r="M23" s="125"/>
      <c r="N23" s="99"/>
      <c r="O23" s="126">
        <v>43942</v>
      </c>
      <c r="P23" s="43" t="s">
        <v>43</v>
      </c>
      <c r="Q23" s="44"/>
      <c r="R23" s="45"/>
      <c r="S23" s="45"/>
      <c r="T23" s="45"/>
      <c r="U23" s="45"/>
    </row>
    <row r="24" spans="1:21" s="42" customFormat="1" ht="19.5" customHeight="1" x14ac:dyDescent="0.2">
      <c r="A24" s="115" t="s">
        <v>62</v>
      </c>
      <c r="B24" s="116" t="s">
        <v>63</v>
      </c>
      <c r="C24" s="117" t="s">
        <v>64</v>
      </c>
      <c r="D24" s="147" t="s">
        <v>264</v>
      </c>
      <c r="E24" s="119" t="s">
        <v>28</v>
      </c>
      <c r="F24" s="120">
        <v>17.989999999999998</v>
      </c>
      <c r="G24" s="121">
        <v>0.22</v>
      </c>
      <c r="H24" s="120">
        <f t="shared" si="0"/>
        <v>14.03</v>
      </c>
      <c r="I24" s="122"/>
      <c r="J24" s="123">
        <f t="shared" si="1"/>
        <v>0</v>
      </c>
      <c r="K24" s="144" t="s">
        <v>34</v>
      </c>
      <c r="L24" s="124">
        <f t="shared" si="2"/>
        <v>0</v>
      </c>
      <c r="M24" s="125"/>
      <c r="N24" s="99"/>
      <c r="O24" s="126">
        <v>43473</v>
      </c>
      <c r="P24" s="43" t="s">
        <v>51</v>
      </c>
      <c r="Q24" s="44" t="s">
        <v>65</v>
      </c>
      <c r="R24" s="45"/>
      <c r="S24" s="45"/>
      <c r="T24" s="45"/>
      <c r="U24" s="45"/>
    </row>
    <row r="25" spans="1:21" s="42" customFormat="1" ht="19.5" customHeight="1" thickBot="1" x14ac:dyDescent="0.25">
      <c r="A25" s="127" t="s">
        <v>66</v>
      </c>
      <c r="B25" s="128" t="s">
        <v>256</v>
      </c>
      <c r="C25" s="129" t="s">
        <v>67</v>
      </c>
      <c r="D25" s="130" t="s">
        <v>265</v>
      </c>
      <c r="E25" s="131" t="s">
        <v>28</v>
      </c>
      <c r="F25" s="132">
        <v>17.989999999999998</v>
      </c>
      <c r="G25" s="133">
        <v>0.22</v>
      </c>
      <c r="H25" s="132">
        <f t="shared" si="0"/>
        <v>14.03</v>
      </c>
      <c r="I25" s="134"/>
      <c r="J25" s="135">
        <f t="shared" si="1"/>
        <v>0</v>
      </c>
      <c r="K25" s="145" t="s">
        <v>34</v>
      </c>
      <c r="L25" s="136">
        <f t="shared" si="2"/>
        <v>0</v>
      </c>
      <c r="M25" s="136"/>
      <c r="N25" s="137"/>
      <c r="O25" s="138">
        <v>43557</v>
      </c>
      <c r="P25" s="43" t="s">
        <v>68</v>
      </c>
      <c r="Q25" s="44"/>
      <c r="R25" s="45"/>
      <c r="S25" s="45"/>
      <c r="T25" s="45"/>
      <c r="U25" s="45"/>
    </row>
    <row r="26" spans="1:21" s="42" customFormat="1" ht="19.5" customHeight="1" x14ac:dyDescent="0.2">
      <c r="A26" s="115" t="s">
        <v>69</v>
      </c>
      <c r="B26" s="116" t="s">
        <v>70</v>
      </c>
      <c r="C26" s="117" t="s">
        <v>71</v>
      </c>
      <c r="D26" s="118" t="s">
        <v>265</v>
      </c>
      <c r="E26" s="119" t="s">
        <v>28</v>
      </c>
      <c r="F26" s="120">
        <v>17.989999999999998</v>
      </c>
      <c r="G26" s="121">
        <v>0.22</v>
      </c>
      <c r="H26" s="120">
        <f t="shared" si="0"/>
        <v>14.03</v>
      </c>
      <c r="I26" s="139"/>
      <c r="J26" s="123">
        <f t="shared" si="1"/>
        <v>0</v>
      </c>
      <c r="K26" s="144" t="s">
        <v>72</v>
      </c>
      <c r="L26" s="124">
        <f t="shared" si="2"/>
        <v>0</v>
      </c>
      <c r="M26" s="125"/>
      <c r="N26" s="99"/>
      <c r="O26" s="126">
        <v>43228</v>
      </c>
      <c r="P26" s="43" t="s">
        <v>68</v>
      </c>
      <c r="Q26" s="44"/>
      <c r="R26" s="45"/>
      <c r="S26" s="45"/>
      <c r="T26" s="45"/>
      <c r="U26" s="45"/>
    </row>
    <row r="27" spans="1:21" s="42" customFormat="1" ht="19.5" customHeight="1" x14ac:dyDescent="0.2">
      <c r="A27" s="115" t="s">
        <v>73</v>
      </c>
      <c r="B27" s="116" t="s">
        <v>74</v>
      </c>
      <c r="C27" s="117" t="s">
        <v>75</v>
      </c>
      <c r="D27" s="118" t="s">
        <v>261</v>
      </c>
      <c r="E27" s="119" t="s">
        <v>28</v>
      </c>
      <c r="F27" s="120">
        <v>18.989999999999998</v>
      </c>
      <c r="G27" s="121">
        <v>0.22</v>
      </c>
      <c r="H27" s="120">
        <f t="shared" si="0"/>
        <v>14.81</v>
      </c>
      <c r="I27" s="122"/>
      <c r="J27" s="123">
        <f t="shared" si="1"/>
        <v>0</v>
      </c>
      <c r="K27" s="144" t="s">
        <v>72</v>
      </c>
      <c r="L27" s="124">
        <f t="shared" si="2"/>
        <v>0</v>
      </c>
      <c r="M27" s="125"/>
      <c r="N27" s="99"/>
      <c r="O27" s="126">
        <v>43634</v>
      </c>
      <c r="P27" s="43" t="s">
        <v>43</v>
      </c>
      <c r="Q27" s="44"/>
      <c r="R27" s="45"/>
      <c r="S27" s="45"/>
      <c r="T27" s="45"/>
      <c r="U27" s="45"/>
    </row>
    <row r="28" spans="1:21" s="42" customFormat="1" ht="19.5" customHeight="1" x14ac:dyDescent="0.2">
      <c r="A28" s="115" t="s">
        <v>76</v>
      </c>
      <c r="B28" s="116" t="s">
        <v>77</v>
      </c>
      <c r="C28" s="117" t="s">
        <v>78</v>
      </c>
      <c r="D28" s="147" t="s">
        <v>266</v>
      </c>
      <c r="E28" s="119" t="s">
        <v>28</v>
      </c>
      <c r="F28" s="120">
        <v>17.989999999999998</v>
      </c>
      <c r="G28" s="121">
        <v>0.22</v>
      </c>
      <c r="H28" s="120">
        <f t="shared" si="0"/>
        <v>14.03</v>
      </c>
      <c r="I28" s="122"/>
      <c r="J28" s="123">
        <f t="shared" si="1"/>
        <v>0</v>
      </c>
      <c r="K28" s="144" t="s">
        <v>72</v>
      </c>
      <c r="L28" s="124">
        <f t="shared" si="2"/>
        <v>0</v>
      </c>
      <c r="M28" s="125"/>
      <c r="N28" s="99"/>
      <c r="O28" s="126">
        <v>43536</v>
      </c>
      <c r="P28" s="43" t="s">
        <v>79</v>
      </c>
      <c r="Q28" s="44" t="s">
        <v>80</v>
      </c>
      <c r="R28" s="45"/>
      <c r="S28" s="45"/>
      <c r="T28" s="45"/>
      <c r="U28" s="45"/>
    </row>
    <row r="29" spans="1:21" s="42" customFormat="1" ht="19.5" customHeight="1" x14ac:dyDescent="0.2">
      <c r="A29" s="115" t="s">
        <v>81</v>
      </c>
      <c r="B29" s="116" t="s">
        <v>82</v>
      </c>
      <c r="C29" s="117" t="s">
        <v>83</v>
      </c>
      <c r="D29" s="118" t="s">
        <v>263</v>
      </c>
      <c r="E29" s="119" t="s">
        <v>28</v>
      </c>
      <c r="F29" s="120">
        <v>18.989999999999998</v>
      </c>
      <c r="G29" s="121">
        <v>0.22</v>
      </c>
      <c r="H29" s="120">
        <f t="shared" si="0"/>
        <v>14.81</v>
      </c>
      <c r="I29" s="122"/>
      <c r="J29" s="123">
        <f t="shared" si="1"/>
        <v>0</v>
      </c>
      <c r="K29" s="144" t="s">
        <v>72</v>
      </c>
      <c r="L29" s="124">
        <f t="shared" si="2"/>
        <v>0</v>
      </c>
      <c r="M29" s="125"/>
      <c r="N29" s="99"/>
      <c r="O29" s="126">
        <v>43501</v>
      </c>
      <c r="P29" s="43" t="s">
        <v>84</v>
      </c>
      <c r="Q29" s="44"/>
      <c r="R29" s="45"/>
      <c r="S29" s="45"/>
      <c r="T29" s="45"/>
      <c r="U29" s="45"/>
    </row>
    <row r="30" spans="1:21" s="42" customFormat="1" ht="19.5" customHeight="1" x14ac:dyDescent="0.2">
      <c r="A30" s="115" t="s">
        <v>85</v>
      </c>
      <c r="B30" s="116" t="s">
        <v>86</v>
      </c>
      <c r="C30" s="117" t="s">
        <v>87</v>
      </c>
      <c r="D30" s="118" t="s">
        <v>267</v>
      </c>
      <c r="E30" s="119" t="s">
        <v>28</v>
      </c>
      <c r="F30" s="120">
        <v>17.989999999999998</v>
      </c>
      <c r="G30" s="121">
        <v>0.22</v>
      </c>
      <c r="H30" s="120">
        <f t="shared" si="0"/>
        <v>14.03</v>
      </c>
      <c r="I30" s="122"/>
      <c r="J30" s="123">
        <f t="shared" si="1"/>
        <v>0</v>
      </c>
      <c r="K30" s="144" t="s">
        <v>72</v>
      </c>
      <c r="L30" s="124">
        <f t="shared" si="2"/>
        <v>0</v>
      </c>
      <c r="M30" s="125"/>
      <c r="N30" s="99"/>
      <c r="O30" s="126">
        <v>43529</v>
      </c>
      <c r="P30" s="43" t="s">
        <v>88</v>
      </c>
      <c r="Q30" s="44"/>
      <c r="R30" s="45"/>
      <c r="S30" s="45"/>
      <c r="T30" s="45"/>
      <c r="U30" s="45"/>
    </row>
    <row r="31" spans="1:21" s="42" customFormat="1" ht="19.5" customHeight="1" x14ac:dyDescent="0.2">
      <c r="A31" s="115" t="s">
        <v>89</v>
      </c>
      <c r="B31" s="116" t="s">
        <v>90</v>
      </c>
      <c r="C31" s="117" t="s">
        <v>91</v>
      </c>
      <c r="D31" s="118" t="s">
        <v>262</v>
      </c>
      <c r="E31" s="119" t="s">
        <v>28</v>
      </c>
      <c r="F31" s="120">
        <v>17.989999999999998</v>
      </c>
      <c r="G31" s="121">
        <v>0.22</v>
      </c>
      <c r="H31" s="120">
        <f t="shared" si="0"/>
        <v>14.03</v>
      </c>
      <c r="I31" s="122"/>
      <c r="J31" s="123">
        <f t="shared" si="1"/>
        <v>0</v>
      </c>
      <c r="K31" s="144" t="s">
        <v>72</v>
      </c>
      <c r="L31" s="124">
        <f t="shared" si="2"/>
        <v>0</v>
      </c>
      <c r="M31" s="125"/>
      <c r="N31" s="99"/>
      <c r="O31" s="126">
        <v>43521</v>
      </c>
      <c r="P31" s="43" t="s">
        <v>92</v>
      </c>
      <c r="Q31" s="44"/>
      <c r="R31" s="45"/>
      <c r="S31" s="45"/>
      <c r="T31" s="45"/>
      <c r="U31" s="45"/>
    </row>
    <row r="32" spans="1:21" s="42" customFormat="1" ht="19.5" customHeight="1" x14ac:dyDescent="0.2">
      <c r="A32" s="115" t="s">
        <v>93</v>
      </c>
      <c r="B32" s="116" t="s">
        <v>94</v>
      </c>
      <c r="C32" s="117" t="s">
        <v>95</v>
      </c>
      <c r="D32" s="118" t="s">
        <v>263</v>
      </c>
      <c r="E32" s="119" t="s">
        <v>28</v>
      </c>
      <c r="F32" s="120">
        <v>19.989999999999998</v>
      </c>
      <c r="G32" s="121">
        <v>0.22</v>
      </c>
      <c r="H32" s="120">
        <f t="shared" si="0"/>
        <v>15.59</v>
      </c>
      <c r="I32" s="122"/>
      <c r="J32" s="123">
        <f t="shared" si="1"/>
        <v>0</v>
      </c>
      <c r="K32" s="144" t="s">
        <v>72</v>
      </c>
      <c r="L32" s="124">
        <f t="shared" si="2"/>
        <v>0</v>
      </c>
      <c r="M32" s="125"/>
      <c r="N32" s="99"/>
      <c r="O32" s="126">
        <v>43270</v>
      </c>
      <c r="P32" s="43" t="s">
        <v>96</v>
      </c>
      <c r="Q32" s="44"/>
      <c r="R32" s="45"/>
      <c r="S32" s="45"/>
      <c r="T32" s="45"/>
      <c r="U32" s="45"/>
    </row>
    <row r="33" spans="1:21" s="42" customFormat="1" ht="19.5" customHeight="1" x14ac:dyDescent="0.2">
      <c r="A33" s="115" t="s">
        <v>97</v>
      </c>
      <c r="B33" s="116" t="s">
        <v>98</v>
      </c>
      <c r="C33" s="117" t="s">
        <v>99</v>
      </c>
      <c r="D33" s="147" t="s">
        <v>262</v>
      </c>
      <c r="E33" s="119" t="s">
        <v>28</v>
      </c>
      <c r="F33" s="120">
        <v>17.989999999999998</v>
      </c>
      <c r="G33" s="121">
        <v>0.22</v>
      </c>
      <c r="H33" s="120">
        <f t="shared" si="0"/>
        <v>14.03</v>
      </c>
      <c r="I33" s="122"/>
      <c r="J33" s="123">
        <f t="shared" si="1"/>
        <v>0</v>
      </c>
      <c r="K33" s="144" t="s">
        <v>72</v>
      </c>
      <c r="L33" s="124">
        <f t="shared" si="2"/>
        <v>0</v>
      </c>
      <c r="M33" s="125"/>
      <c r="N33" s="99"/>
      <c r="O33" s="126">
        <v>43249</v>
      </c>
      <c r="P33" s="43" t="s">
        <v>100</v>
      </c>
      <c r="Q33" s="44" t="s">
        <v>101</v>
      </c>
      <c r="R33" s="45"/>
      <c r="S33" s="45"/>
      <c r="T33" s="45"/>
      <c r="U33" s="45"/>
    </row>
    <row r="34" spans="1:21" s="42" customFormat="1" ht="19.5" customHeight="1" x14ac:dyDescent="0.2">
      <c r="A34" s="115" t="s">
        <v>102</v>
      </c>
      <c r="B34" s="116" t="s">
        <v>103</v>
      </c>
      <c r="C34" s="117" t="s">
        <v>104</v>
      </c>
      <c r="D34" s="118" t="s">
        <v>262</v>
      </c>
      <c r="E34" s="119" t="s">
        <v>28</v>
      </c>
      <c r="F34" s="120">
        <v>17.989999999999998</v>
      </c>
      <c r="G34" s="121">
        <v>0.22</v>
      </c>
      <c r="H34" s="120">
        <f t="shared" si="0"/>
        <v>14.03</v>
      </c>
      <c r="I34" s="122"/>
      <c r="J34" s="123">
        <f t="shared" si="1"/>
        <v>0</v>
      </c>
      <c r="K34" s="144" t="s">
        <v>72</v>
      </c>
      <c r="L34" s="124">
        <f t="shared" si="2"/>
        <v>0</v>
      </c>
      <c r="M34" s="125"/>
      <c r="N34" s="99"/>
      <c r="O34" s="126">
        <v>43711</v>
      </c>
      <c r="P34" s="43" t="s">
        <v>51</v>
      </c>
      <c r="Q34" s="44"/>
      <c r="R34" s="45"/>
      <c r="S34" s="45"/>
      <c r="T34" s="45"/>
      <c r="U34" s="45"/>
    </row>
    <row r="35" spans="1:21" s="42" customFormat="1" ht="19.5" customHeight="1" thickBot="1" x14ac:dyDescent="0.25">
      <c r="A35" s="127" t="s">
        <v>105</v>
      </c>
      <c r="B35" s="128" t="s">
        <v>106</v>
      </c>
      <c r="C35" s="129" t="s">
        <v>107</v>
      </c>
      <c r="D35" s="130" t="s">
        <v>263</v>
      </c>
      <c r="E35" s="131" t="s">
        <v>28</v>
      </c>
      <c r="F35" s="132">
        <v>17.989999999999998</v>
      </c>
      <c r="G35" s="133">
        <v>0.22</v>
      </c>
      <c r="H35" s="132">
        <f t="shared" si="0"/>
        <v>14.03</v>
      </c>
      <c r="I35" s="134"/>
      <c r="J35" s="135">
        <f t="shared" si="1"/>
        <v>0</v>
      </c>
      <c r="K35" s="145" t="s">
        <v>72</v>
      </c>
      <c r="L35" s="136">
        <f t="shared" si="2"/>
        <v>0</v>
      </c>
      <c r="M35" s="136"/>
      <c r="N35" s="137"/>
      <c r="O35" s="138">
        <v>43905</v>
      </c>
      <c r="P35" s="43" t="s">
        <v>58</v>
      </c>
      <c r="Q35" s="44"/>
      <c r="R35" s="45"/>
      <c r="S35" s="45"/>
      <c r="T35" s="45"/>
      <c r="U35" s="45"/>
    </row>
    <row r="36" spans="1:21" s="42" customFormat="1" ht="19.5" customHeight="1" x14ac:dyDescent="0.2">
      <c r="A36" s="115" t="s">
        <v>21</v>
      </c>
      <c r="B36" s="116" t="s">
        <v>22</v>
      </c>
      <c r="C36" s="117" t="s">
        <v>23</v>
      </c>
      <c r="D36" s="118" t="s">
        <v>261</v>
      </c>
      <c r="E36" s="119" t="s">
        <v>24</v>
      </c>
      <c r="F36" s="120">
        <v>7.99</v>
      </c>
      <c r="G36" s="121">
        <v>0.22</v>
      </c>
      <c r="H36" s="120">
        <f t="shared" si="0"/>
        <v>6.23</v>
      </c>
      <c r="I36" s="122"/>
      <c r="J36" s="123">
        <f t="shared" si="1"/>
        <v>0</v>
      </c>
      <c r="K36" s="144" t="s">
        <v>25</v>
      </c>
      <c r="L36" s="124">
        <f t="shared" si="2"/>
        <v>0</v>
      </c>
      <c r="M36" s="125"/>
      <c r="N36" s="99"/>
      <c r="O36" s="126">
        <v>43592</v>
      </c>
      <c r="P36" s="43" t="s">
        <v>26</v>
      </c>
      <c r="Q36" s="44"/>
      <c r="R36" s="45"/>
      <c r="S36" s="45"/>
      <c r="T36" s="45"/>
      <c r="U36" s="45"/>
    </row>
    <row r="37" spans="1:21" s="42" customFormat="1" ht="19.5" customHeight="1" x14ac:dyDescent="0.2">
      <c r="A37" s="115" t="s">
        <v>27</v>
      </c>
      <c r="B37" s="116" t="s">
        <v>22</v>
      </c>
      <c r="C37" s="117" t="s">
        <v>23</v>
      </c>
      <c r="D37" s="147" t="s">
        <v>268</v>
      </c>
      <c r="E37" s="119" t="s">
        <v>28</v>
      </c>
      <c r="F37" s="120">
        <v>16.989999999999998</v>
      </c>
      <c r="G37" s="121">
        <v>0.22</v>
      </c>
      <c r="H37" s="120">
        <f t="shared" si="0"/>
        <v>13.25</v>
      </c>
      <c r="I37" s="122"/>
      <c r="J37" s="123">
        <f t="shared" si="1"/>
        <v>0</v>
      </c>
      <c r="K37" s="144" t="s">
        <v>25</v>
      </c>
      <c r="L37" s="124">
        <f t="shared" si="2"/>
        <v>0</v>
      </c>
      <c r="M37" s="125"/>
      <c r="N37" s="99"/>
      <c r="O37" s="126">
        <v>43221</v>
      </c>
      <c r="P37" s="43" t="s">
        <v>29</v>
      </c>
      <c r="Q37" s="44" t="s">
        <v>30</v>
      </c>
      <c r="R37" s="45"/>
      <c r="S37" s="45"/>
      <c r="T37" s="45"/>
      <c r="U37" s="45"/>
    </row>
    <row r="38" spans="1:21" s="42" customFormat="1" ht="19.5" customHeight="1" x14ac:dyDescent="0.2">
      <c r="A38" s="115" t="s">
        <v>108</v>
      </c>
      <c r="B38" s="116" t="s">
        <v>109</v>
      </c>
      <c r="C38" s="117" t="s">
        <v>110</v>
      </c>
      <c r="D38" s="118" t="s">
        <v>269</v>
      </c>
      <c r="E38" s="119" t="s">
        <v>24</v>
      </c>
      <c r="F38" s="120">
        <v>7.99</v>
      </c>
      <c r="G38" s="121">
        <v>0.22</v>
      </c>
      <c r="H38" s="120">
        <f t="shared" si="0"/>
        <v>6.23</v>
      </c>
      <c r="I38" s="122"/>
      <c r="J38" s="123">
        <f t="shared" si="1"/>
        <v>0</v>
      </c>
      <c r="K38" s="144" t="s">
        <v>25</v>
      </c>
      <c r="L38" s="124">
        <f t="shared" si="2"/>
        <v>0</v>
      </c>
      <c r="M38" s="125"/>
      <c r="N38" s="99"/>
      <c r="O38" s="126">
        <v>43529</v>
      </c>
      <c r="P38" s="43" t="s">
        <v>111</v>
      </c>
      <c r="Q38" s="44"/>
      <c r="R38" s="45"/>
      <c r="S38" s="45"/>
      <c r="T38" s="45"/>
      <c r="U38" s="45"/>
    </row>
    <row r="39" spans="1:21" s="42" customFormat="1" ht="19.5" customHeight="1" x14ac:dyDescent="0.2">
      <c r="A39" s="115" t="s">
        <v>112</v>
      </c>
      <c r="B39" s="116" t="s">
        <v>109</v>
      </c>
      <c r="C39" s="117" t="s">
        <v>110</v>
      </c>
      <c r="D39" s="118" t="s">
        <v>263</v>
      </c>
      <c r="E39" s="119" t="s">
        <v>28</v>
      </c>
      <c r="F39" s="120">
        <v>17.989999999999998</v>
      </c>
      <c r="G39" s="121">
        <v>0.22</v>
      </c>
      <c r="H39" s="120">
        <f t="shared" si="0"/>
        <v>14.03</v>
      </c>
      <c r="I39" s="122"/>
      <c r="J39" s="123">
        <f t="shared" si="1"/>
        <v>0</v>
      </c>
      <c r="K39" s="144" t="s">
        <v>25</v>
      </c>
      <c r="L39" s="124">
        <f t="shared" si="2"/>
        <v>0</v>
      </c>
      <c r="M39" s="125"/>
      <c r="N39" s="99"/>
      <c r="O39" s="126">
        <v>43221</v>
      </c>
      <c r="P39" s="43" t="s">
        <v>111</v>
      </c>
      <c r="Q39" s="44"/>
      <c r="R39" s="45"/>
      <c r="S39" s="45"/>
      <c r="T39" s="45"/>
      <c r="U39" s="45"/>
    </row>
    <row r="40" spans="1:21" s="42" customFormat="1" ht="19.5" hidden="1" customHeight="1" x14ac:dyDescent="0.2">
      <c r="A40" s="115" t="s">
        <v>113</v>
      </c>
      <c r="B40" s="116" t="s">
        <v>114</v>
      </c>
      <c r="C40" s="117" t="s">
        <v>115</v>
      </c>
      <c r="D40" s="118" t="s">
        <v>238</v>
      </c>
      <c r="E40" s="119" t="s">
        <v>28</v>
      </c>
      <c r="F40" s="120">
        <v>16.989999999999998</v>
      </c>
      <c r="G40" s="121">
        <v>0.22</v>
      </c>
      <c r="H40" s="120">
        <f t="shared" si="0"/>
        <v>13.25</v>
      </c>
      <c r="I40" s="122"/>
      <c r="J40" s="123">
        <f t="shared" si="1"/>
        <v>0</v>
      </c>
      <c r="K40" s="144" t="s">
        <v>25</v>
      </c>
      <c r="L40" s="124">
        <f t="shared" si="2"/>
        <v>0</v>
      </c>
      <c r="M40" s="125"/>
      <c r="N40" s="99"/>
      <c r="O40" s="126">
        <v>42969</v>
      </c>
      <c r="P40" s="43" t="s">
        <v>51</v>
      </c>
      <c r="Q40" s="44"/>
      <c r="R40" s="45"/>
      <c r="S40" s="45"/>
      <c r="T40" s="45"/>
      <c r="U40" s="45"/>
    </row>
    <row r="41" spans="1:21" s="42" customFormat="1" ht="19.5" customHeight="1" x14ac:dyDescent="0.2">
      <c r="A41" s="115" t="s">
        <v>116</v>
      </c>
      <c r="B41" s="116" t="s">
        <v>114</v>
      </c>
      <c r="C41" s="117" t="s">
        <v>115</v>
      </c>
      <c r="D41" s="118" t="s">
        <v>238</v>
      </c>
      <c r="E41" s="119" t="s">
        <v>24</v>
      </c>
      <c r="F41" s="120">
        <v>7.99</v>
      </c>
      <c r="G41" s="121">
        <v>0.22</v>
      </c>
      <c r="H41" s="120">
        <f t="shared" si="0"/>
        <v>6.23</v>
      </c>
      <c r="I41" s="122"/>
      <c r="J41" s="123">
        <f t="shared" si="1"/>
        <v>0</v>
      </c>
      <c r="K41" s="144" t="s">
        <v>25</v>
      </c>
      <c r="L41" s="124">
        <f t="shared" si="2"/>
        <v>0</v>
      </c>
      <c r="M41" s="125"/>
      <c r="N41" s="99"/>
      <c r="O41" s="126">
        <v>43669</v>
      </c>
      <c r="P41" s="43" t="s">
        <v>51</v>
      </c>
      <c r="Q41" s="44"/>
      <c r="R41" s="45"/>
      <c r="S41" s="45"/>
      <c r="T41" s="45"/>
      <c r="U41" s="45"/>
    </row>
    <row r="42" spans="1:21" s="42" customFormat="1" ht="19.5" customHeight="1" x14ac:dyDescent="0.2">
      <c r="A42" s="115" t="s">
        <v>117</v>
      </c>
      <c r="B42" s="116" t="s">
        <v>118</v>
      </c>
      <c r="C42" s="117" t="s">
        <v>67</v>
      </c>
      <c r="D42" s="118" t="s">
        <v>237</v>
      </c>
      <c r="E42" s="119" t="s">
        <v>28</v>
      </c>
      <c r="F42" s="120">
        <v>17.989999999999998</v>
      </c>
      <c r="G42" s="121">
        <v>0.22</v>
      </c>
      <c r="H42" s="120">
        <f t="shared" si="0"/>
        <v>14.03</v>
      </c>
      <c r="I42" s="122"/>
      <c r="J42" s="123">
        <f t="shared" si="1"/>
        <v>0</v>
      </c>
      <c r="K42" s="144" t="s">
        <v>25</v>
      </c>
      <c r="L42" s="124">
        <f t="shared" si="2"/>
        <v>0</v>
      </c>
      <c r="M42" s="125"/>
      <c r="N42" s="99"/>
      <c r="O42" s="126">
        <v>43214</v>
      </c>
      <c r="P42" s="43" t="s">
        <v>51</v>
      </c>
      <c r="Q42" s="44"/>
      <c r="R42" s="45"/>
      <c r="S42" s="45"/>
      <c r="T42" s="45"/>
      <c r="U42" s="45"/>
    </row>
    <row r="43" spans="1:21" s="42" customFormat="1" ht="19.5" customHeight="1" x14ac:dyDescent="0.2">
      <c r="A43" s="115" t="s">
        <v>119</v>
      </c>
      <c r="B43" s="116" t="s">
        <v>118</v>
      </c>
      <c r="C43" s="117" t="s">
        <v>67</v>
      </c>
      <c r="D43" s="118" t="s">
        <v>238</v>
      </c>
      <c r="E43" s="119" t="s">
        <v>24</v>
      </c>
      <c r="F43" s="120">
        <v>8.99</v>
      </c>
      <c r="G43" s="121">
        <v>0.22</v>
      </c>
      <c r="H43" s="120">
        <f t="shared" si="0"/>
        <v>7.01</v>
      </c>
      <c r="I43" s="122"/>
      <c r="J43" s="123">
        <f t="shared" si="1"/>
        <v>0</v>
      </c>
      <c r="K43" s="144" t="s">
        <v>25</v>
      </c>
      <c r="L43" s="124">
        <f t="shared" si="2"/>
        <v>0</v>
      </c>
      <c r="M43" s="125"/>
      <c r="N43" s="99"/>
      <c r="O43" s="126">
        <v>43585</v>
      </c>
      <c r="P43" s="43" t="s">
        <v>51</v>
      </c>
      <c r="Q43" s="44"/>
      <c r="R43" s="45"/>
      <c r="S43" s="45"/>
      <c r="T43" s="45"/>
      <c r="U43" s="45"/>
    </row>
    <row r="44" spans="1:21" s="42" customFormat="1" ht="19.5" customHeight="1" x14ac:dyDescent="0.2">
      <c r="A44" s="115" t="s">
        <v>120</v>
      </c>
      <c r="B44" s="116" t="s">
        <v>282</v>
      </c>
      <c r="C44" s="117" t="s">
        <v>121</v>
      </c>
      <c r="D44" s="118" t="s">
        <v>270</v>
      </c>
      <c r="E44" s="119" t="s">
        <v>28</v>
      </c>
      <c r="F44" s="120">
        <v>14.99</v>
      </c>
      <c r="G44" s="121">
        <v>0.22</v>
      </c>
      <c r="H44" s="120">
        <f t="shared" si="0"/>
        <v>11.69</v>
      </c>
      <c r="I44" s="122"/>
      <c r="J44" s="123">
        <f t="shared" si="1"/>
        <v>0</v>
      </c>
      <c r="K44" s="144" t="s">
        <v>25</v>
      </c>
      <c r="L44" s="124">
        <f t="shared" si="2"/>
        <v>0</v>
      </c>
      <c r="M44" s="125"/>
      <c r="N44" s="99"/>
      <c r="O44" s="126">
        <v>43381</v>
      </c>
      <c r="P44" s="43" t="s">
        <v>122</v>
      </c>
      <c r="Q44" s="44"/>
      <c r="R44" s="45"/>
      <c r="S44" s="45"/>
      <c r="T44" s="45"/>
      <c r="U44" s="45"/>
    </row>
    <row r="45" spans="1:21" s="42" customFormat="1" ht="19.5" customHeight="1" x14ac:dyDescent="0.2">
      <c r="A45" s="115" t="s">
        <v>123</v>
      </c>
      <c r="B45" s="116" t="s">
        <v>282</v>
      </c>
      <c r="C45" s="117" t="s">
        <v>121</v>
      </c>
      <c r="D45" s="118" t="s">
        <v>270</v>
      </c>
      <c r="E45" s="119" t="s">
        <v>24</v>
      </c>
      <c r="F45" s="120">
        <v>8.99</v>
      </c>
      <c r="G45" s="121">
        <v>0.22</v>
      </c>
      <c r="H45" s="120">
        <f t="shared" si="0"/>
        <v>7.01</v>
      </c>
      <c r="I45" s="122"/>
      <c r="J45" s="123">
        <f t="shared" si="1"/>
        <v>0</v>
      </c>
      <c r="K45" s="144" t="s">
        <v>25</v>
      </c>
      <c r="L45" s="124">
        <f t="shared" si="2"/>
        <v>0</v>
      </c>
      <c r="M45" s="125"/>
      <c r="N45" s="99"/>
      <c r="O45" s="126">
        <v>43683</v>
      </c>
      <c r="P45" s="43" t="s">
        <v>122</v>
      </c>
      <c r="Q45" s="44"/>
      <c r="R45" s="45"/>
      <c r="S45" s="45"/>
      <c r="T45" s="45"/>
      <c r="U45" s="45"/>
    </row>
    <row r="46" spans="1:21" s="42" customFormat="1" ht="19.5" customHeight="1" x14ac:dyDescent="0.2">
      <c r="A46" s="115" t="s">
        <v>124</v>
      </c>
      <c r="B46" s="116" t="s">
        <v>125</v>
      </c>
      <c r="C46" s="117" t="s">
        <v>126</v>
      </c>
      <c r="D46" s="118" t="s">
        <v>271</v>
      </c>
      <c r="E46" s="119" t="s">
        <v>28</v>
      </c>
      <c r="F46" s="120">
        <v>16.989999999999998</v>
      </c>
      <c r="G46" s="121">
        <v>0.22</v>
      </c>
      <c r="H46" s="120">
        <f t="shared" si="0"/>
        <v>13.25</v>
      </c>
      <c r="I46" s="122"/>
      <c r="J46" s="123">
        <f t="shared" si="1"/>
        <v>0</v>
      </c>
      <c r="K46" s="144" t="s">
        <v>25</v>
      </c>
      <c r="L46" s="124">
        <f t="shared" si="2"/>
        <v>0</v>
      </c>
      <c r="M46" s="125"/>
      <c r="N46" s="99"/>
      <c r="O46" s="126">
        <v>43186</v>
      </c>
      <c r="P46" s="43" t="s">
        <v>127</v>
      </c>
      <c r="Q46" s="44"/>
      <c r="R46" s="45"/>
      <c r="S46" s="45"/>
      <c r="T46" s="45"/>
      <c r="U46" s="45"/>
    </row>
    <row r="47" spans="1:21" s="42" customFormat="1" ht="19.5" customHeight="1" x14ac:dyDescent="0.2">
      <c r="A47" s="115" t="s">
        <v>128</v>
      </c>
      <c r="B47" s="116" t="s">
        <v>125</v>
      </c>
      <c r="C47" s="117" t="s">
        <v>126</v>
      </c>
      <c r="D47" s="118" t="s">
        <v>271</v>
      </c>
      <c r="E47" s="119" t="s">
        <v>24</v>
      </c>
      <c r="F47" s="120">
        <v>7.99</v>
      </c>
      <c r="G47" s="121">
        <v>0.22</v>
      </c>
      <c r="H47" s="120">
        <f t="shared" si="0"/>
        <v>6.23</v>
      </c>
      <c r="I47" s="122"/>
      <c r="J47" s="123">
        <f t="shared" si="1"/>
        <v>0</v>
      </c>
      <c r="K47" s="144" t="s">
        <v>25</v>
      </c>
      <c r="L47" s="124">
        <f t="shared" si="2"/>
        <v>0</v>
      </c>
      <c r="M47" s="125"/>
      <c r="N47" s="99"/>
      <c r="O47" s="126">
        <v>43725</v>
      </c>
      <c r="P47" s="43" t="s">
        <v>127</v>
      </c>
      <c r="Q47" s="44"/>
      <c r="R47" s="45"/>
      <c r="S47" s="45"/>
      <c r="T47" s="45"/>
      <c r="U47" s="45"/>
    </row>
    <row r="48" spans="1:21" s="42" customFormat="1" ht="19.5" customHeight="1" x14ac:dyDescent="0.2">
      <c r="A48" s="115" t="s">
        <v>129</v>
      </c>
      <c r="B48" s="116" t="s">
        <v>130</v>
      </c>
      <c r="C48" s="117" t="s">
        <v>131</v>
      </c>
      <c r="D48" s="118" t="s">
        <v>269</v>
      </c>
      <c r="E48" s="119" t="s">
        <v>28</v>
      </c>
      <c r="F48" s="120">
        <v>16.989999999999998</v>
      </c>
      <c r="G48" s="121">
        <v>0.22</v>
      </c>
      <c r="H48" s="120">
        <f t="shared" si="0"/>
        <v>13.25</v>
      </c>
      <c r="I48" s="122"/>
      <c r="J48" s="123">
        <f t="shared" si="1"/>
        <v>0</v>
      </c>
      <c r="K48" s="144" t="s">
        <v>25</v>
      </c>
      <c r="L48" s="124">
        <f t="shared" si="2"/>
        <v>0</v>
      </c>
      <c r="M48" s="125"/>
      <c r="N48" s="99"/>
      <c r="O48" s="126">
        <v>43354</v>
      </c>
      <c r="P48" s="43" t="s">
        <v>111</v>
      </c>
      <c r="Q48" s="44"/>
      <c r="R48" s="45"/>
      <c r="S48" s="45"/>
      <c r="T48" s="45"/>
      <c r="U48" s="45"/>
    </row>
    <row r="49" spans="1:21" s="42" customFormat="1" ht="19.5" customHeight="1" x14ac:dyDescent="0.2">
      <c r="A49" s="115" t="s">
        <v>132</v>
      </c>
      <c r="B49" s="116" t="s">
        <v>130</v>
      </c>
      <c r="C49" s="117" t="s">
        <v>131</v>
      </c>
      <c r="D49" s="118" t="s">
        <v>269</v>
      </c>
      <c r="E49" s="119" t="s">
        <v>24</v>
      </c>
      <c r="F49" s="120">
        <v>6.99</v>
      </c>
      <c r="G49" s="121">
        <v>0.22</v>
      </c>
      <c r="H49" s="120">
        <f t="shared" si="0"/>
        <v>5.45</v>
      </c>
      <c r="I49" s="122"/>
      <c r="J49" s="123">
        <f t="shared" si="1"/>
        <v>0</v>
      </c>
      <c r="K49" s="144" t="s">
        <v>25</v>
      </c>
      <c r="L49" s="124">
        <f t="shared" si="2"/>
        <v>0</v>
      </c>
      <c r="M49" s="125"/>
      <c r="N49" s="99"/>
      <c r="O49" s="126">
        <v>43711</v>
      </c>
      <c r="P49" s="43" t="s">
        <v>111</v>
      </c>
      <c r="Q49" s="44"/>
      <c r="R49" s="45"/>
      <c r="S49" s="45"/>
      <c r="T49" s="45"/>
      <c r="U49" s="45"/>
    </row>
    <row r="50" spans="1:21" s="42" customFormat="1" ht="19.5" customHeight="1" x14ac:dyDescent="0.2">
      <c r="A50" s="115" t="s">
        <v>133</v>
      </c>
      <c r="B50" s="116" t="s">
        <v>134</v>
      </c>
      <c r="C50" s="117" t="s">
        <v>135</v>
      </c>
      <c r="D50" s="118" t="s">
        <v>269</v>
      </c>
      <c r="E50" s="119" t="s">
        <v>28</v>
      </c>
      <c r="F50" s="120">
        <v>16.989999999999998</v>
      </c>
      <c r="G50" s="121">
        <v>0.22</v>
      </c>
      <c r="H50" s="120">
        <f t="shared" si="0"/>
        <v>13.25</v>
      </c>
      <c r="I50" s="122"/>
      <c r="J50" s="123">
        <f t="shared" si="1"/>
        <v>0</v>
      </c>
      <c r="K50" s="144" t="s">
        <v>25</v>
      </c>
      <c r="L50" s="124">
        <f t="shared" si="2"/>
        <v>0</v>
      </c>
      <c r="M50" s="125"/>
      <c r="N50" s="99"/>
      <c r="O50" s="126">
        <v>43165</v>
      </c>
      <c r="P50" s="43" t="s">
        <v>111</v>
      </c>
      <c r="Q50" s="44"/>
      <c r="R50" s="45"/>
      <c r="S50" s="45"/>
      <c r="T50" s="45"/>
      <c r="U50" s="45"/>
    </row>
    <row r="51" spans="1:21" s="42" customFormat="1" ht="19.5" customHeight="1" x14ac:dyDescent="0.2">
      <c r="A51" s="115" t="s">
        <v>136</v>
      </c>
      <c r="B51" s="116" t="s">
        <v>134</v>
      </c>
      <c r="C51" s="117" t="s">
        <v>135</v>
      </c>
      <c r="D51" s="147" t="s">
        <v>272</v>
      </c>
      <c r="E51" s="119" t="s">
        <v>24</v>
      </c>
      <c r="F51" s="120">
        <v>6.99</v>
      </c>
      <c r="G51" s="121">
        <v>0.22</v>
      </c>
      <c r="H51" s="120">
        <f t="shared" si="0"/>
        <v>5.45</v>
      </c>
      <c r="I51" s="122"/>
      <c r="J51" s="123">
        <f t="shared" si="1"/>
        <v>0</v>
      </c>
      <c r="K51" s="144" t="s">
        <v>25</v>
      </c>
      <c r="L51" s="124">
        <f t="shared" si="2"/>
        <v>0</v>
      </c>
      <c r="M51" s="125"/>
      <c r="N51" s="99"/>
      <c r="O51" s="126">
        <v>43564</v>
      </c>
      <c r="P51" s="43" t="s">
        <v>111</v>
      </c>
      <c r="Q51" s="44" t="s">
        <v>137</v>
      </c>
      <c r="R51" s="45"/>
      <c r="S51" s="45"/>
      <c r="T51" s="45"/>
      <c r="U51" s="45"/>
    </row>
    <row r="52" spans="1:21" s="42" customFormat="1" ht="19.5" customHeight="1" x14ac:dyDescent="0.2">
      <c r="A52" s="115" t="s">
        <v>138</v>
      </c>
      <c r="B52" s="116" t="s">
        <v>257</v>
      </c>
      <c r="C52" s="117" t="s">
        <v>139</v>
      </c>
      <c r="D52" s="118" t="s">
        <v>271</v>
      </c>
      <c r="E52" s="119" t="s">
        <v>28</v>
      </c>
      <c r="F52" s="120">
        <v>9.99</v>
      </c>
      <c r="G52" s="121">
        <v>0.22</v>
      </c>
      <c r="H52" s="120">
        <f t="shared" si="0"/>
        <v>7.79</v>
      </c>
      <c r="I52" s="122"/>
      <c r="J52" s="123">
        <f t="shared" si="1"/>
        <v>0</v>
      </c>
      <c r="K52" s="144" t="s">
        <v>25</v>
      </c>
      <c r="L52" s="124">
        <f t="shared" si="2"/>
        <v>0</v>
      </c>
      <c r="M52" s="125"/>
      <c r="N52" s="99"/>
      <c r="O52" s="126">
        <v>43249</v>
      </c>
      <c r="P52" s="43" t="s">
        <v>140</v>
      </c>
      <c r="Q52" s="44"/>
      <c r="R52" s="45"/>
      <c r="S52" s="45"/>
      <c r="T52" s="45"/>
      <c r="U52" s="45"/>
    </row>
    <row r="53" spans="1:21" s="42" customFormat="1" ht="19.5" customHeight="1" thickBot="1" x14ac:dyDescent="0.25">
      <c r="A53" s="127" t="s">
        <v>141</v>
      </c>
      <c r="B53" s="128" t="s">
        <v>142</v>
      </c>
      <c r="C53" s="129" t="s">
        <v>143</v>
      </c>
      <c r="D53" s="148" t="s">
        <v>239</v>
      </c>
      <c r="E53" s="131" t="s">
        <v>28</v>
      </c>
      <c r="F53" s="132">
        <v>16.989999999999998</v>
      </c>
      <c r="G53" s="133">
        <v>0.22</v>
      </c>
      <c r="H53" s="132">
        <f t="shared" si="0"/>
        <v>13.25</v>
      </c>
      <c r="I53" s="134"/>
      <c r="J53" s="135">
        <f t="shared" si="1"/>
        <v>0</v>
      </c>
      <c r="K53" s="145" t="s">
        <v>25</v>
      </c>
      <c r="L53" s="136">
        <f t="shared" si="2"/>
        <v>0</v>
      </c>
      <c r="M53" s="136"/>
      <c r="N53" s="137"/>
      <c r="O53" s="138">
        <v>43165</v>
      </c>
      <c r="P53" s="43" t="s">
        <v>100</v>
      </c>
      <c r="Q53" s="44" t="s">
        <v>144</v>
      </c>
      <c r="R53" s="45"/>
      <c r="S53" s="45"/>
      <c r="T53" s="45"/>
      <c r="U53" s="45"/>
    </row>
    <row r="54" spans="1:21" s="42" customFormat="1" ht="19.5" customHeight="1" x14ac:dyDescent="0.2">
      <c r="A54" s="115" t="s">
        <v>145</v>
      </c>
      <c r="B54" s="116" t="s">
        <v>146</v>
      </c>
      <c r="C54" s="117" t="s">
        <v>147</v>
      </c>
      <c r="D54" s="147" t="s">
        <v>273</v>
      </c>
      <c r="E54" s="119" t="s">
        <v>28</v>
      </c>
      <c r="F54" s="120">
        <v>24.99</v>
      </c>
      <c r="G54" s="121">
        <v>0.22</v>
      </c>
      <c r="H54" s="120">
        <f t="shared" si="0"/>
        <v>19.489999999999998</v>
      </c>
      <c r="I54" s="122"/>
      <c r="J54" s="123">
        <f t="shared" si="1"/>
        <v>0</v>
      </c>
      <c r="K54" s="144" t="s">
        <v>148</v>
      </c>
      <c r="L54" s="124">
        <f t="shared" si="2"/>
        <v>0</v>
      </c>
      <c r="M54" s="125"/>
      <c r="N54" s="99"/>
      <c r="O54" s="126">
        <v>43473</v>
      </c>
      <c r="P54" s="43" t="s">
        <v>149</v>
      </c>
      <c r="Q54" s="44" t="s">
        <v>150</v>
      </c>
      <c r="R54" s="45"/>
      <c r="S54" s="45"/>
      <c r="T54" s="45"/>
      <c r="U54" s="45"/>
    </row>
    <row r="55" spans="1:21" s="42" customFormat="1" ht="19.5" customHeight="1" x14ac:dyDescent="0.2">
      <c r="A55" s="115" t="s">
        <v>151</v>
      </c>
      <c r="B55" s="116" t="s">
        <v>152</v>
      </c>
      <c r="C55" s="117" t="s">
        <v>153</v>
      </c>
      <c r="D55" s="147" t="s">
        <v>274</v>
      </c>
      <c r="E55" s="119" t="s">
        <v>28</v>
      </c>
      <c r="F55" s="120">
        <v>19.989999999999998</v>
      </c>
      <c r="G55" s="121">
        <v>0.22</v>
      </c>
      <c r="H55" s="120">
        <f t="shared" si="0"/>
        <v>15.59</v>
      </c>
      <c r="I55" s="122"/>
      <c r="J55" s="123">
        <f t="shared" si="1"/>
        <v>0</v>
      </c>
      <c r="K55" s="144" t="s">
        <v>148</v>
      </c>
      <c r="L55" s="124">
        <f t="shared" si="2"/>
        <v>0</v>
      </c>
      <c r="M55" s="125"/>
      <c r="N55" s="99"/>
      <c r="O55" s="126">
        <v>43732</v>
      </c>
      <c r="P55" s="43" t="s">
        <v>43</v>
      </c>
      <c r="Q55" s="44" t="s">
        <v>154</v>
      </c>
      <c r="R55" s="45"/>
      <c r="S55" s="45"/>
      <c r="T55" s="45"/>
      <c r="U55" s="45"/>
    </row>
    <row r="56" spans="1:21" s="42" customFormat="1" ht="19.5" customHeight="1" x14ac:dyDescent="0.2">
      <c r="A56" s="115" t="s">
        <v>155</v>
      </c>
      <c r="B56" s="116" t="s">
        <v>156</v>
      </c>
      <c r="C56" s="117" t="s">
        <v>157</v>
      </c>
      <c r="D56" s="118" t="s">
        <v>238</v>
      </c>
      <c r="E56" s="119" t="s">
        <v>28</v>
      </c>
      <c r="F56" s="120">
        <v>18.989999999999998</v>
      </c>
      <c r="G56" s="121">
        <v>0.22</v>
      </c>
      <c r="H56" s="120">
        <f t="shared" si="0"/>
        <v>14.81</v>
      </c>
      <c r="I56" s="122"/>
      <c r="J56" s="123">
        <f t="shared" si="1"/>
        <v>0</v>
      </c>
      <c r="K56" s="144" t="s">
        <v>148</v>
      </c>
      <c r="L56" s="124">
        <f t="shared" si="2"/>
        <v>0</v>
      </c>
      <c r="M56" s="125"/>
      <c r="N56" s="99"/>
      <c r="O56" s="126">
        <v>43725</v>
      </c>
      <c r="P56" s="43" t="s">
        <v>51</v>
      </c>
      <c r="Q56" s="44"/>
      <c r="R56" s="45"/>
      <c r="S56" s="45"/>
      <c r="T56" s="45"/>
      <c r="U56" s="45"/>
    </row>
    <row r="57" spans="1:21" s="42" customFormat="1" ht="19.5" customHeight="1" x14ac:dyDescent="0.2">
      <c r="A57" s="115" t="s">
        <v>158</v>
      </c>
      <c r="B57" s="116" t="s">
        <v>159</v>
      </c>
      <c r="C57" s="117" t="s">
        <v>160</v>
      </c>
      <c r="D57" s="147" t="s">
        <v>275</v>
      </c>
      <c r="E57" s="119" t="s">
        <v>28</v>
      </c>
      <c r="F57" s="120">
        <v>17.989999999999998</v>
      </c>
      <c r="G57" s="121">
        <v>0.22</v>
      </c>
      <c r="H57" s="120">
        <f t="shared" si="0"/>
        <v>14.03</v>
      </c>
      <c r="I57" s="122"/>
      <c r="J57" s="123">
        <f t="shared" si="1"/>
        <v>0</v>
      </c>
      <c r="K57" s="144" t="s">
        <v>148</v>
      </c>
      <c r="L57" s="124">
        <f t="shared" si="2"/>
        <v>0</v>
      </c>
      <c r="M57" s="125"/>
      <c r="N57" s="99"/>
      <c r="O57" s="126">
        <v>43725</v>
      </c>
      <c r="P57" s="43" t="s">
        <v>161</v>
      </c>
      <c r="Q57" s="44" t="s">
        <v>162</v>
      </c>
      <c r="R57" s="45"/>
      <c r="S57" s="45"/>
      <c r="T57" s="45"/>
      <c r="U57" s="45"/>
    </row>
    <row r="58" spans="1:21" s="42" customFormat="1" ht="19.5" customHeight="1" x14ac:dyDescent="0.2">
      <c r="A58" s="115" t="s">
        <v>163</v>
      </c>
      <c r="B58" s="116" t="s">
        <v>159</v>
      </c>
      <c r="C58" s="117" t="s">
        <v>160</v>
      </c>
      <c r="D58" s="118" t="s">
        <v>267</v>
      </c>
      <c r="E58" s="119" t="s">
        <v>24</v>
      </c>
      <c r="F58" s="120">
        <v>8.99</v>
      </c>
      <c r="G58" s="121">
        <v>0.22</v>
      </c>
      <c r="H58" s="120">
        <f t="shared" si="0"/>
        <v>7.01</v>
      </c>
      <c r="I58" s="122"/>
      <c r="J58" s="123">
        <f t="shared" si="1"/>
        <v>0</v>
      </c>
      <c r="K58" s="144" t="s">
        <v>148</v>
      </c>
      <c r="L58" s="124">
        <f t="shared" si="2"/>
        <v>0</v>
      </c>
      <c r="M58" s="125"/>
      <c r="N58" s="99"/>
      <c r="O58" s="126">
        <v>44075</v>
      </c>
      <c r="P58" s="43" t="s">
        <v>161</v>
      </c>
      <c r="Q58" s="44"/>
      <c r="R58" s="45"/>
      <c r="S58" s="45"/>
      <c r="T58" s="45"/>
      <c r="U58" s="45"/>
    </row>
    <row r="59" spans="1:21" s="42" customFormat="1" ht="19.5" customHeight="1" x14ac:dyDescent="0.2">
      <c r="A59" s="115" t="s">
        <v>164</v>
      </c>
      <c r="B59" s="116" t="s">
        <v>165</v>
      </c>
      <c r="C59" s="117" t="s">
        <v>166</v>
      </c>
      <c r="D59" s="147" t="s">
        <v>276</v>
      </c>
      <c r="E59" s="119" t="s">
        <v>24</v>
      </c>
      <c r="F59" s="120">
        <v>7.99</v>
      </c>
      <c r="G59" s="121">
        <v>0.22</v>
      </c>
      <c r="H59" s="120">
        <f t="shared" si="0"/>
        <v>6.23</v>
      </c>
      <c r="I59" s="122"/>
      <c r="J59" s="123">
        <f t="shared" si="1"/>
        <v>0</v>
      </c>
      <c r="K59" s="144" t="s">
        <v>148</v>
      </c>
      <c r="L59" s="124">
        <f t="shared" si="2"/>
        <v>0</v>
      </c>
      <c r="M59" s="125"/>
      <c r="N59" s="99"/>
      <c r="O59" s="126">
        <v>43375</v>
      </c>
      <c r="P59" s="43" t="s">
        <v>26</v>
      </c>
      <c r="Q59" s="44" t="s">
        <v>167</v>
      </c>
      <c r="R59" s="45"/>
      <c r="S59" s="45"/>
      <c r="T59" s="45"/>
      <c r="U59" s="45"/>
    </row>
    <row r="60" spans="1:21" s="42" customFormat="1" ht="19.5" customHeight="1" x14ac:dyDescent="0.2">
      <c r="A60" s="115" t="s">
        <v>168</v>
      </c>
      <c r="B60" s="116" t="s">
        <v>165</v>
      </c>
      <c r="C60" s="117" t="s">
        <v>166</v>
      </c>
      <c r="D60" s="118" t="s">
        <v>261</v>
      </c>
      <c r="E60" s="119" t="s">
        <v>28</v>
      </c>
      <c r="F60" s="120">
        <v>17.989999999999998</v>
      </c>
      <c r="G60" s="121">
        <v>0.22</v>
      </c>
      <c r="H60" s="120">
        <f t="shared" si="0"/>
        <v>14.03</v>
      </c>
      <c r="I60" s="122"/>
      <c r="J60" s="123">
        <f t="shared" si="1"/>
        <v>0</v>
      </c>
      <c r="K60" s="144" t="s">
        <v>148</v>
      </c>
      <c r="L60" s="124">
        <f t="shared" si="2"/>
        <v>0</v>
      </c>
      <c r="M60" s="125"/>
      <c r="N60" s="99"/>
      <c r="O60" s="126">
        <v>43011</v>
      </c>
      <c r="P60" s="43" t="s">
        <v>29</v>
      </c>
      <c r="Q60" s="44"/>
      <c r="R60" s="45"/>
      <c r="S60" s="45"/>
      <c r="T60" s="45"/>
      <c r="U60" s="45"/>
    </row>
    <row r="61" spans="1:21" s="42" customFormat="1" ht="19.5" customHeight="1" x14ac:dyDescent="0.2">
      <c r="A61" s="115" t="s">
        <v>169</v>
      </c>
      <c r="B61" s="116" t="s">
        <v>170</v>
      </c>
      <c r="C61" s="117" t="s">
        <v>171</v>
      </c>
      <c r="D61" s="147" t="s">
        <v>264</v>
      </c>
      <c r="E61" s="119" t="s">
        <v>28</v>
      </c>
      <c r="F61" s="120">
        <v>17.989999999999998</v>
      </c>
      <c r="G61" s="121">
        <v>0.22</v>
      </c>
      <c r="H61" s="120">
        <f t="shared" si="0"/>
        <v>14.03</v>
      </c>
      <c r="I61" s="122"/>
      <c r="J61" s="123">
        <f t="shared" si="1"/>
        <v>0</v>
      </c>
      <c r="K61" s="144" t="s">
        <v>148</v>
      </c>
      <c r="L61" s="124">
        <f t="shared" si="2"/>
        <v>0</v>
      </c>
      <c r="M61" s="125"/>
      <c r="N61" s="99"/>
      <c r="O61" s="126">
        <v>43564</v>
      </c>
      <c r="P61" s="43" t="s">
        <v>51</v>
      </c>
      <c r="Q61" s="44" t="s">
        <v>172</v>
      </c>
      <c r="R61" s="45"/>
      <c r="S61" s="45"/>
      <c r="T61" s="45"/>
      <c r="U61" s="45"/>
    </row>
    <row r="62" spans="1:21" s="42" customFormat="1" ht="19.5" customHeight="1" x14ac:dyDescent="0.2">
      <c r="A62" s="115" t="s">
        <v>173</v>
      </c>
      <c r="B62" s="116" t="s">
        <v>170</v>
      </c>
      <c r="C62" s="117" t="s">
        <v>171</v>
      </c>
      <c r="D62" s="118" t="s">
        <v>262</v>
      </c>
      <c r="E62" s="119" t="s">
        <v>24</v>
      </c>
      <c r="F62" s="120">
        <v>8.99</v>
      </c>
      <c r="G62" s="121">
        <v>0.22</v>
      </c>
      <c r="H62" s="120">
        <f t="shared" si="0"/>
        <v>7.01</v>
      </c>
      <c r="I62" s="122"/>
      <c r="J62" s="123">
        <f t="shared" si="1"/>
        <v>0</v>
      </c>
      <c r="K62" s="144" t="s">
        <v>148</v>
      </c>
      <c r="L62" s="124">
        <f t="shared" si="2"/>
        <v>0</v>
      </c>
      <c r="M62" s="125"/>
      <c r="N62" s="99"/>
      <c r="O62" s="126">
        <v>43928</v>
      </c>
      <c r="P62" s="43" t="s">
        <v>51</v>
      </c>
      <c r="Q62" s="44"/>
      <c r="R62" s="45"/>
      <c r="S62" s="45"/>
      <c r="T62" s="45"/>
      <c r="U62" s="45"/>
    </row>
    <row r="63" spans="1:21" s="42" customFormat="1" ht="19.5" customHeight="1" x14ac:dyDescent="0.2">
      <c r="A63" s="115" t="s">
        <v>174</v>
      </c>
      <c r="B63" s="116" t="s">
        <v>175</v>
      </c>
      <c r="C63" s="117" t="s">
        <v>176</v>
      </c>
      <c r="D63" s="118" t="s">
        <v>269</v>
      </c>
      <c r="E63" s="119" t="s">
        <v>28</v>
      </c>
      <c r="F63" s="120">
        <v>16.989999999999998</v>
      </c>
      <c r="G63" s="121">
        <v>0.22</v>
      </c>
      <c r="H63" s="120">
        <f t="shared" si="0"/>
        <v>13.25</v>
      </c>
      <c r="I63" s="122"/>
      <c r="J63" s="123">
        <f t="shared" si="1"/>
        <v>0</v>
      </c>
      <c r="K63" s="144" t="s">
        <v>148</v>
      </c>
      <c r="L63" s="124">
        <f t="shared" si="2"/>
        <v>0</v>
      </c>
      <c r="M63" s="125"/>
      <c r="N63" s="99"/>
      <c r="O63" s="126">
        <v>43711</v>
      </c>
      <c r="P63" s="43" t="s">
        <v>111</v>
      </c>
      <c r="Q63" s="44"/>
      <c r="R63" s="45"/>
      <c r="S63" s="45"/>
      <c r="T63" s="45"/>
      <c r="U63" s="45"/>
    </row>
    <row r="64" spans="1:21" s="42" customFormat="1" ht="19.5" customHeight="1" x14ac:dyDescent="0.2">
      <c r="A64" s="115" t="s">
        <v>177</v>
      </c>
      <c r="B64" s="116" t="s">
        <v>175</v>
      </c>
      <c r="C64" s="117" t="s">
        <v>176</v>
      </c>
      <c r="D64" s="118" t="s">
        <v>269</v>
      </c>
      <c r="E64" s="119" t="s">
        <v>24</v>
      </c>
      <c r="F64" s="120">
        <v>7.99</v>
      </c>
      <c r="G64" s="121">
        <v>0.22</v>
      </c>
      <c r="H64" s="120">
        <f t="shared" si="0"/>
        <v>6.23</v>
      </c>
      <c r="I64" s="122"/>
      <c r="J64" s="123">
        <f t="shared" si="1"/>
        <v>0</v>
      </c>
      <c r="K64" s="144" t="s">
        <v>148</v>
      </c>
      <c r="L64" s="124">
        <f t="shared" si="2"/>
        <v>0</v>
      </c>
      <c r="M64" s="125"/>
      <c r="N64" s="99"/>
      <c r="O64" s="126">
        <v>44089</v>
      </c>
      <c r="P64" s="43" t="s">
        <v>111</v>
      </c>
      <c r="Q64" s="44"/>
      <c r="R64" s="45"/>
      <c r="S64" s="45"/>
      <c r="T64" s="45"/>
      <c r="U64" s="45"/>
    </row>
    <row r="65" spans="1:21" s="42" customFormat="1" ht="19.5" customHeight="1" x14ac:dyDescent="0.2">
      <c r="A65" s="115" t="s">
        <v>178</v>
      </c>
      <c r="B65" s="116" t="s">
        <v>179</v>
      </c>
      <c r="C65" s="117" t="s">
        <v>180</v>
      </c>
      <c r="D65" s="147" t="s">
        <v>268</v>
      </c>
      <c r="E65" s="119" t="s">
        <v>28</v>
      </c>
      <c r="F65" s="120">
        <v>16.989999999999998</v>
      </c>
      <c r="G65" s="121">
        <v>0.22</v>
      </c>
      <c r="H65" s="120">
        <f t="shared" si="0"/>
        <v>13.25</v>
      </c>
      <c r="I65" s="122"/>
      <c r="J65" s="123">
        <f t="shared" si="1"/>
        <v>0</v>
      </c>
      <c r="K65" s="144" t="s">
        <v>148</v>
      </c>
      <c r="L65" s="124">
        <f t="shared" si="2"/>
        <v>0</v>
      </c>
      <c r="M65" s="125"/>
      <c r="N65" s="99"/>
      <c r="O65" s="126">
        <v>43473</v>
      </c>
      <c r="P65" s="43" t="s">
        <v>181</v>
      </c>
      <c r="Q65" s="44" t="s">
        <v>182</v>
      </c>
      <c r="R65" s="45"/>
      <c r="S65" s="45"/>
      <c r="T65" s="45"/>
      <c r="U65" s="45"/>
    </row>
    <row r="66" spans="1:21" s="42" customFormat="1" ht="19.5" customHeight="1" x14ac:dyDescent="0.2">
      <c r="A66" s="115" t="s">
        <v>183</v>
      </c>
      <c r="B66" s="116" t="s">
        <v>179</v>
      </c>
      <c r="C66" s="117" t="s">
        <v>180</v>
      </c>
      <c r="D66" s="118" t="s">
        <v>261</v>
      </c>
      <c r="E66" s="119" t="s">
        <v>24</v>
      </c>
      <c r="F66" s="120">
        <v>8.99</v>
      </c>
      <c r="G66" s="121">
        <v>0.22</v>
      </c>
      <c r="H66" s="120">
        <f t="shared" si="0"/>
        <v>7.01</v>
      </c>
      <c r="I66" s="122"/>
      <c r="J66" s="123">
        <f t="shared" si="1"/>
        <v>0</v>
      </c>
      <c r="K66" s="144" t="s">
        <v>148</v>
      </c>
      <c r="L66" s="124">
        <f t="shared" si="2"/>
        <v>0</v>
      </c>
      <c r="M66" s="125"/>
      <c r="N66" s="99"/>
      <c r="O66" s="126">
        <v>44033</v>
      </c>
      <c r="P66" s="43" t="s">
        <v>26</v>
      </c>
      <c r="Q66" s="44"/>
      <c r="R66" s="45"/>
      <c r="S66" s="45"/>
      <c r="T66" s="45"/>
      <c r="U66" s="45"/>
    </row>
    <row r="67" spans="1:21" s="42" customFormat="1" ht="19.5" customHeight="1" x14ac:dyDescent="0.2">
      <c r="A67" s="115" t="s">
        <v>184</v>
      </c>
      <c r="B67" s="116" t="s">
        <v>185</v>
      </c>
      <c r="C67" s="117" t="s">
        <v>186</v>
      </c>
      <c r="D67" s="118" t="s">
        <v>269</v>
      </c>
      <c r="E67" s="119" t="s">
        <v>28</v>
      </c>
      <c r="F67" s="120">
        <v>21.99</v>
      </c>
      <c r="G67" s="121">
        <v>0.22</v>
      </c>
      <c r="H67" s="120">
        <f t="shared" si="0"/>
        <v>17.149999999999999</v>
      </c>
      <c r="I67" s="122"/>
      <c r="J67" s="123">
        <f t="shared" si="1"/>
        <v>0</v>
      </c>
      <c r="K67" s="144" t="s">
        <v>148</v>
      </c>
      <c r="L67" s="124">
        <f t="shared" si="2"/>
        <v>0</v>
      </c>
      <c r="M67" s="125"/>
      <c r="N67" s="99"/>
      <c r="O67" s="126">
        <v>43501</v>
      </c>
      <c r="P67" s="43" t="s">
        <v>111</v>
      </c>
      <c r="Q67" s="44"/>
      <c r="R67" s="45"/>
      <c r="S67" s="45"/>
      <c r="T67" s="45"/>
      <c r="U67" s="45"/>
    </row>
    <row r="68" spans="1:21" s="42" customFormat="1" ht="19.5" customHeight="1" x14ac:dyDescent="0.2">
      <c r="A68" s="115" t="s">
        <v>187</v>
      </c>
      <c r="B68" s="116" t="s">
        <v>185</v>
      </c>
      <c r="C68" s="117" t="s">
        <v>186</v>
      </c>
      <c r="D68" s="118" t="s">
        <v>269</v>
      </c>
      <c r="E68" s="119" t="s">
        <v>24</v>
      </c>
      <c r="F68" s="120">
        <v>12.99</v>
      </c>
      <c r="G68" s="121">
        <v>0.22</v>
      </c>
      <c r="H68" s="120">
        <f t="shared" si="0"/>
        <v>10.130000000000001</v>
      </c>
      <c r="I68" s="122"/>
      <c r="J68" s="123">
        <f t="shared" si="1"/>
        <v>0</v>
      </c>
      <c r="K68" s="144" t="s">
        <v>148</v>
      </c>
      <c r="L68" s="124">
        <f t="shared" si="2"/>
        <v>0</v>
      </c>
      <c r="M68" s="125"/>
      <c r="N68" s="99"/>
      <c r="O68" s="126">
        <v>43501</v>
      </c>
      <c r="P68" s="43" t="s">
        <v>111</v>
      </c>
      <c r="Q68" s="44"/>
      <c r="R68" s="45"/>
      <c r="S68" s="45"/>
      <c r="T68" s="45"/>
      <c r="U68" s="45"/>
    </row>
    <row r="69" spans="1:21" s="42" customFormat="1" ht="19.5" customHeight="1" thickBot="1" x14ac:dyDescent="0.25">
      <c r="A69" s="127" t="s">
        <v>188</v>
      </c>
      <c r="B69" s="128" t="s">
        <v>189</v>
      </c>
      <c r="C69" s="129" t="s">
        <v>190</v>
      </c>
      <c r="D69" s="130" t="s">
        <v>270</v>
      </c>
      <c r="E69" s="131" t="s">
        <v>28</v>
      </c>
      <c r="F69" s="132">
        <v>13.99</v>
      </c>
      <c r="G69" s="133">
        <v>0.22</v>
      </c>
      <c r="H69" s="132">
        <f t="shared" si="0"/>
        <v>10.91</v>
      </c>
      <c r="I69" s="134"/>
      <c r="J69" s="135">
        <f t="shared" si="1"/>
        <v>0</v>
      </c>
      <c r="K69" s="145" t="s">
        <v>148</v>
      </c>
      <c r="L69" s="136">
        <f t="shared" si="2"/>
        <v>0</v>
      </c>
      <c r="M69" s="136"/>
      <c r="N69" s="137"/>
      <c r="O69" s="138">
        <v>43529</v>
      </c>
      <c r="P69" s="43" t="s">
        <v>191</v>
      </c>
      <c r="Q69" s="44"/>
      <c r="R69" s="45"/>
      <c r="S69" s="45"/>
      <c r="T69" s="45"/>
      <c r="U69" s="45"/>
    </row>
    <row r="70" spans="1:21" s="42" customFormat="1" ht="19.5" customHeight="1" x14ac:dyDescent="0.2">
      <c r="A70" s="115" t="s">
        <v>192</v>
      </c>
      <c r="B70" s="116" t="s">
        <v>193</v>
      </c>
      <c r="C70" s="117" t="s">
        <v>194</v>
      </c>
      <c r="D70" s="118" t="s">
        <v>261</v>
      </c>
      <c r="E70" s="119" t="s">
        <v>28</v>
      </c>
      <c r="F70" s="120">
        <v>17.989999999999998</v>
      </c>
      <c r="G70" s="121">
        <v>0.22</v>
      </c>
      <c r="H70" s="120">
        <f t="shared" si="0"/>
        <v>14.03</v>
      </c>
      <c r="I70" s="122"/>
      <c r="J70" s="123">
        <f t="shared" si="1"/>
        <v>0</v>
      </c>
      <c r="K70" s="144" t="s">
        <v>195</v>
      </c>
      <c r="L70" s="124">
        <f t="shared" si="2"/>
        <v>0</v>
      </c>
      <c r="M70" s="125"/>
      <c r="N70" s="99"/>
      <c r="O70" s="126">
        <v>43242</v>
      </c>
      <c r="P70" s="43" t="s">
        <v>196</v>
      </c>
      <c r="Q70" s="44"/>
      <c r="R70" s="45"/>
      <c r="S70" s="45"/>
      <c r="T70" s="45"/>
      <c r="U70" s="45"/>
    </row>
    <row r="71" spans="1:21" s="42" customFormat="1" ht="19.5" customHeight="1" x14ac:dyDescent="0.2">
      <c r="A71" s="115" t="s">
        <v>197</v>
      </c>
      <c r="B71" s="116" t="s">
        <v>193</v>
      </c>
      <c r="C71" s="117" t="s">
        <v>194</v>
      </c>
      <c r="D71" s="118" t="s">
        <v>261</v>
      </c>
      <c r="E71" s="119" t="s">
        <v>24</v>
      </c>
      <c r="F71" s="120">
        <v>9.99</v>
      </c>
      <c r="G71" s="121">
        <v>0.22</v>
      </c>
      <c r="H71" s="120">
        <f t="shared" si="0"/>
        <v>7.79</v>
      </c>
      <c r="I71" s="122"/>
      <c r="J71" s="123">
        <f t="shared" si="1"/>
        <v>0</v>
      </c>
      <c r="K71" s="144" t="s">
        <v>195</v>
      </c>
      <c r="L71" s="124">
        <f t="shared" si="2"/>
        <v>0</v>
      </c>
      <c r="M71" s="125"/>
      <c r="N71" s="99"/>
      <c r="O71" s="126">
        <v>43592</v>
      </c>
      <c r="P71" s="43" t="s">
        <v>196</v>
      </c>
      <c r="Q71" s="44"/>
      <c r="R71" s="45"/>
      <c r="S71" s="45"/>
      <c r="T71" s="45"/>
      <c r="U71" s="45"/>
    </row>
    <row r="72" spans="1:21" s="42" customFormat="1" ht="19.5" customHeight="1" x14ac:dyDescent="0.2">
      <c r="A72" s="115" t="s">
        <v>198</v>
      </c>
      <c r="B72" s="116" t="s">
        <v>199</v>
      </c>
      <c r="C72" s="117" t="s">
        <v>200</v>
      </c>
      <c r="D72" s="118" t="s">
        <v>265</v>
      </c>
      <c r="E72" s="119" t="s">
        <v>28</v>
      </c>
      <c r="F72" s="120">
        <v>26</v>
      </c>
      <c r="G72" s="121">
        <v>0.22</v>
      </c>
      <c r="H72" s="120">
        <f t="shared" si="0"/>
        <v>20.28</v>
      </c>
      <c r="I72" s="122"/>
      <c r="J72" s="123">
        <f t="shared" si="1"/>
        <v>0</v>
      </c>
      <c r="K72" s="144" t="s">
        <v>195</v>
      </c>
      <c r="L72" s="124">
        <f t="shared" si="2"/>
        <v>0</v>
      </c>
      <c r="M72" s="125"/>
      <c r="N72" s="99"/>
      <c r="O72" s="126">
        <v>43578</v>
      </c>
      <c r="P72" s="43" t="s">
        <v>201</v>
      </c>
      <c r="Q72" s="44"/>
      <c r="R72" s="45"/>
      <c r="S72" s="45"/>
      <c r="T72" s="45"/>
      <c r="U72" s="45"/>
    </row>
    <row r="73" spans="1:21" s="42" customFormat="1" ht="19.5" customHeight="1" x14ac:dyDescent="0.2">
      <c r="A73" s="115" t="s">
        <v>202</v>
      </c>
      <c r="B73" s="116" t="s">
        <v>199</v>
      </c>
      <c r="C73" s="117" t="s">
        <v>200</v>
      </c>
      <c r="D73" s="118" t="s">
        <v>270</v>
      </c>
      <c r="E73" s="119" t="s">
        <v>24</v>
      </c>
      <c r="F73" s="120">
        <v>16.989999999999998</v>
      </c>
      <c r="G73" s="121">
        <v>0.22</v>
      </c>
      <c r="H73" s="120">
        <f t="shared" si="0"/>
        <v>13.25</v>
      </c>
      <c r="I73" s="122"/>
      <c r="J73" s="123">
        <f t="shared" si="1"/>
        <v>0</v>
      </c>
      <c r="K73" s="144" t="s">
        <v>195</v>
      </c>
      <c r="L73" s="124">
        <f t="shared" si="2"/>
        <v>0</v>
      </c>
      <c r="M73" s="125"/>
      <c r="N73" s="99"/>
      <c r="O73" s="126">
        <v>43851</v>
      </c>
      <c r="P73" s="43" t="s">
        <v>201</v>
      </c>
      <c r="Q73" s="44"/>
      <c r="R73" s="45"/>
      <c r="S73" s="45"/>
      <c r="T73" s="45"/>
      <c r="U73" s="45"/>
    </row>
    <row r="74" spans="1:21" s="42" customFormat="1" ht="19.5" customHeight="1" x14ac:dyDescent="0.2">
      <c r="A74" s="115">
        <v>9781481481960</v>
      </c>
      <c r="B74" s="116" t="s">
        <v>204</v>
      </c>
      <c r="C74" s="117" t="s">
        <v>205</v>
      </c>
      <c r="D74" s="118" t="s">
        <v>267</v>
      </c>
      <c r="E74" s="119" t="s">
        <v>28</v>
      </c>
      <c r="F74" s="120">
        <v>19.989999999999998</v>
      </c>
      <c r="G74" s="121">
        <v>0.22</v>
      </c>
      <c r="H74" s="120">
        <f t="shared" si="0"/>
        <v>15.59</v>
      </c>
      <c r="I74" s="122"/>
      <c r="J74" s="123">
        <f t="shared" si="1"/>
        <v>0</v>
      </c>
      <c r="K74" s="144" t="s">
        <v>195</v>
      </c>
      <c r="L74" s="124">
        <f t="shared" si="2"/>
        <v>0</v>
      </c>
      <c r="M74" s="125"/>
      <c r="N74" s="99"/>
      <c r="O74" s="126">
        <v>43375</v>
      </c>
      <c r="P74" s="43" t="s">
        <v>161</v>
      </c>
      <c r="Q74" s="44"/>
      <c r="R74" s="45"/>
      <c r="S74" s="45"/>
      <c r="T74" s="45"/>
      <c r="U74" s="45"/>
    </row>
    <row r="75" spans="1:21" s="42" customFormat="1" ht="19.5" customHeight="1" x14ac:dyDescent="0.2">
      <c r="A75" s="115" t="s">
        <v>203</v>
      </c>
      <c r="B75" s="116" t="s">
        <v>204</v>
      </c>
      <c r="C75" s="117" t="s">
        <v>205</v>
      </c>
      <c r="D75" s="118" t="s">
        <v>267</v>
      </c>
      <c r="E75" s="119" t="s">
        <v>24</v>
      </c>
      <c r="F75" s="120">
        <v>12.99</v>
      </c>
      <c r="G75" s="121">
        <v>0.22</v>
      </c>
      <c r="H75" s="120">
        <f t="shared" si="0"/>
        <v>10.130000000000001</v>
      </c>
      <c r="I75" s="122"/>
      <c r="J75" s="123">
        <f t="shared" si="1"/>
        <v>0</v>
      </c>
      <c r="K75" s="144" t="s">
        <v>195</v>
      </c>
      <c r="L75" s="124">
        <f t="shared" si="2"/>
        <v>0</v>
      </c>
      <c r="M75" s="125"/>
      <c r="N75" s="99"/>
      <c r="O75" s="126">
        <v>43711</v>
      </c>
      <c r="P75" s="43" t="s">
        <v>161</v>
      </c>
      <c r="Q75" s="44"/>
      <c r="R75" s="45"/>
      <c r="S75" s="45"/>
      <c r="T75" s="45"/>
      <c r="U75" s="45"/>
    </row>
    <row r="76" spans="1:21" s="42" customFormat="1" ht="19.5" customHeight="1" x14ac:dyDescent="0.2">
      <c r="A76" s="115" t="s">
        <v>206</v>
      </c>
      <c r="B76" s="116" t="s">
        <v>207</v>
      </c>
      <c r="C76" s="117" t="s">
        <v>208</v>
      </c>
      <c r="D76" s="118" t="s">
        <v>277</v>
      </c>
      <c r="E76" s="119" t="s">
        <v>28</v>
      </c>
      <c r="F76" s="120">
        <v>18.989999999999998</v>
      </c>
      <c r="G76" s="121">
        <v>0.22</v>
      </c>
      <c r="H76" s="120">
        <f t="shared" si="0"/>
        <v>14.81</v>
      </c>
      <c r="I76" s="122"/>
      <c r="J76" s="123">
        <f t="shared" si="1"/>
        <v>0</v>
      </c>
      <c r="K76" s="144" t="s">
        <v>195</v>
      </c>
      <c r="L76" s="124">
        <f t="shared" si="2"/>
        <v>0</v>
      </c>
      <c r="M76" s="125"/>
      <c r="N76" s="99"/>
      <c r="O76" s="126">
        <v>43473</v>
      </c>
      <c r="P76" s="43" t="s">
        <v>209</v>
      </c>
      <c r="Q76" s="44"/>
      <c r="R76" s="45"/>
      <c r="S76" s="45"/>
      <c r="T76" s="45"/>
      <c r="U76" s="45"/>
    </row>
    <row r="77" spans="1:21" s="42" customFormat="1" ht="19.5" customHeight="1" x14ac:dyDescent="0.2">
      <c r="A77" s="115" t="s">
        <v>210</v>
      </c>
      <c r="B77" s="116" t="s">
        <v>211</v>
      </c>
      <c r="C77" s="117" t="s">
        <v>212</v>
      </c>
      <c r="D77" s="118" t="s">
        <v>262</v>
      </c>
      <c r="E77" s="119" t="s">
        <v>28</v>
      </c>
      <c r="F77" s="120">
        <v>18.989999999999998</v>
      </c>
      <c r="G77" s="121">
        <v>0.22</v>
      </c>
      <c r="H77" s="120">
        <f t="shared" si="0"/>
        <v>14.81</v>
      </c>
      <c r="I77" s="122"/>
      <c r="J77" s="123">
        <f t="shared" si="1"/>
        <v>0</v>
      </c>
      <c r="K77" s="144" t="s">
        <v>195</v>
      </c>
      <c r="L77" s="124">
        <f t="shared" si="2"/>
        <v>0</v>
      </c>
      <c r="M77" s="125"/>
      <c r="N77" s="99"/>
      <c r="O77" s="126">
        <v>43739</v>
      </c>
      <c r="P77" s="43" t="s">
        <v>100</v>
      </c>
      <c r="Q77" s="44"/>
      <c r="R77" s="45"/>
      <c r="S77" s="45"/>
      <c r="T77" s="45"/>
      <c r="U77" s="45"/>
    </row>
    <row r="78" spans="1:21" s="42" customFormat="1" ht="19.5" customHeight="1" x14ac:dyDescent="0.2">
      <c r="A78" s="115" t="s">
        <v>213</v>
      </c>
      <c r="B78" s="116" t="s">
        <v>211</v>
      </c>
      <c r="C78" s="117" t="s">
        <v>212</v>
      </c>
      <c r="D78" s="118" t="s">
        <v>262</v>
      </c>
      <c r="E78" s="119" t="s">
        <v>24</v>
      </c>
      <c r="F78" s="120">
        <v>11.99</v>
      </c>
      <c r="G78" s="121">
        <v>0.22</v>
      </c>
      <c r="H78" s="120">
        <f t="shared" si="0"/>
        <v>9.35</v>
      </c>
      <c r="I78" s="122"/>
      <c r="J78" s="123">
        <f t="shared" si="1"/>
        <v>0</v>
      </c>
      <c r="K78" s="144" t="s">
        <v>195</v>
      </c>
      <c r="L78" s="124">
        <f t="shared" si="2"/>
        <v>0</v>
      </c>
      <c r="M78" s="125"/>
      <c r="N78" s="99"/>
      <c r="O78" s="126">
        <v>44103</v>
      </c>
      <c r="P78" s="43" t="s">
        <v>214</v>
      </c>
      <c r="Q78" s="44"/>
      <c r="R78" s="45"/>
      <c r="S78" s="45"/>
      <c r="T78" s="45"/>
      <c r="U78" s="45"/>
    </row>
    <row r="79" spans="1:21" s="42" customFormat="1" ht="19.5" customHeight="1" x14ac:dyDescent="0.2">
      <c r="A79" s="115" t="s">
        <v>215</v>
      </c>
      <c r="B79" s="116" t="s">
        <v>259</v>
      </c>
      <c r="C79" s="117" t="s">
        <v>217</v>
      </c>
      <c r="D79" s="140" t="s">
        <v>262</v>
      </c>
      <c r="E79" s="119" t="s">
        <v>24</v>
      </c>
      <c r="F79" s="120">
        <v>10.99</v>
      </c>
      <c r="G79" s="121">
        <v>0.22</v>
      </c>
      <c r="H79" s="120">
        <f t="shared" si="0"/>
        <v>8.57</v>
      </c>
      <c r="I79" s="122"/>
      <c r="J79" s="123">
        <f t="shared" si="1"/>
        <v>0</v>
      </c>
      <c r="K79" s="144" t="s">
        <v>195</v>
      </c>
      <c r="L79" s="124">
        <f t="shared" si="2"/>
        <v>0</v>
      </c>
      <c r="M79" s="125"/>
      <c r="N79" s="99"/>
      <c r="O79" s="141">
        <v>44201</v>
      </c>
      <c r="P79" s="43" t="s">
        <v>51</v>
      </c>
      <c r="Q79" s="44"/>
      <c r="R79" s="45"/>
      <c r="S79" s="45"/>
      <c r="T79" s="45"/>
      <c r="U79" s="45"/>
    </row>
    <row r="80" spans="1:21" s="42" customFormat="1" ht="19.5" customHeight="1" x14ac:dyDescent="0.2">
      <c r="A80" s="115" t="s">
        <v>218</v>
      </c>
      <c r="B80" s="116" t="s">
        <v>216</v>
      </c>
      <c r="C80" s="117" t="s">
        <v>217</v>
      </c>
      <c r="D80" s="118" t="s">
        <v>262</v>
      </c>
      <c r="E80" s="119" t="s">
        <v>28</v>
      </c>
      <c r="F80" s="120">
        <v>17.989999999999998</v>
      </c>
      <c r="G80" s="121">
        <v>0.22</v>
      </c>
      <c r="H80" s="120">
        <f t="shared" si="0"/>
        <v>14.03</v>
      </c>
      <c r="I80" s="122"/>
      <c r="J80" s="123">
        <f t="shared" si="1"/>
        <v>0</v>
      </c>
      <c r="K80" s="144" t="s">
        <v>195</v>
      </c>
      <c r="L80" s="124">
        <f t="shared" si="2"/>
        <v>0</v>
      </c>
      <c r="M80" s="125"/>
      <c r="N80" s="99"/>
      <c r="O80" s="126">
        <v>43865</v>
      </c>
      <c r="P80" s="43" t="s">
        <v>51</v>
      </c>
      <c r="Q80" s="44"/>
      <c r="R80" s="45"/>
      <c r="S80" s="45"/>
      <c r="T80" s="45"/>
      <c r="U80" s="45"/>
    </row>
    <row r="81" spans="1:21" s="42" customFormat="1" ht="19.5" customHeight="1" x14ac:dyDescent="0.2">
      <c r="A81" s="115" t="s">
        <v>219</v>
      </c>
      <c r="B81" s="116" t="s">
        <v>220</v>
      </c>
      <c r="C81" s="117" t="s">
        <v>221</v>
      </c>
      <c r="D81" s="118" t="s">
        <v>278</v>
      </c>
      <c r="E81" s="119" t="s">
        <v>28</v>
      </c>
      <c r="F81" s="120">
        <v>24.99</v>
      </c>
      <c r="G81" s="121">
        <v>0.22</v>
      </c>
      <c r="H81" s="120">
        <f t="shared" si="0"/>
        <v>19.489999999999998</v>
      </c>
      <c r="I81" s="122"/>
      <c r="J81" s="123">
        <f t="shared" si="1"/>
        <v>0</v>
      </c>
      <c r="K81" s="144" t="s">
        <v>195</v>
      </c>
      <c r="L81" s="124">
        <f t="shared" si="2"/>
        <v>0</v>
      </c>
      <c r="M81" s="125"/>
      <c r="N81" s="99"/>
      <c r="O81" s="126">
        <v>44082</v>
      </c>
      <c r="P81" s="43" t="s">
        <v>191</v>
      </c>
      <c r="Q81" s="44"/>
      <c r="R81" s="45"/>
      <c r="S81" s="45"/>
      <c r="T81" s="45"/>
      <c r="U81" s="45"/>
    </row>
    <row r="82" spans="1:21" s="42" customFormat="1" ht="19.5" customHeight="1" x14ac:dyDescent="0.2">
      <c r="A82" s="115" t="s">
        <v>222</v>
      </c>
      <c r="B82" s="116" t="s">
        <v>223</v>
      </c>
      <c r="C82" s="117" t="s">
        <v>224</v>
      </c>
      <c r="D82" s="118" t="s">
        <v>279</v>
      </c>
      <c r="E82" s="119" t="s">
        <v>28</v>
      </c>
      <c r="F82" s="120">
        <v>17.989999999999998</v>
      </c>
      <c r="G82" s="121">
        <v>0.22</v>
      </c>
      <c r="H82" s="120">
        <f t="shared" si="0"/>
        <v>14.03</v>
      </c>
      <c r="I82" s="122"/>
      <c r="J82" s="123">
        <f t="shared" si="1"/>
        <v>0</v>
      </c>
      <c r="K82" s="144" t="s">
        <v>195</v>
      </c>
      <c r="L82" s="124">
        <f t="shared" si="2"/>
        <v>0</v>
      </c>
      <c r="M82" s="125"/>
      <c r="N82" s="99"/>
      <c r="O82" s="126">
        <v>43151</v>
      </c>
      <c r="P82" s="43" t="s">
        <v>225</v>
      </c>
      <c r="Q82" s="44"/>
      <c r="R82" s="45"/>
      <c r="S82" s="45"/>
      <c r="T82" s="45"/>
      <c r="U82" s="45"/>
    </row>
    <row r="83" spans="1:21" s="42" customFormat="1" ht="19.5" customHeight="1" x14ac:dyDescent="0.2">
      <c r="A83" s="115" t="s">
        <v>226</v>
      </c>
      <c r="B83" s="116" t="s">
        <v>227</v>
      </c>
      <c r="C83" s="117" t="s">
        <v>228</v>
      </c>
      <c r="D83" s="118" t="s">
        <v>271</v>
      </c>
      <c r="E83" s="119" t="s">
        <v>28</v>
      </c>
      <c r="F83" s="120">
        <v>17.989999999999998</v>
      </c>
      <c r="G83" s="121">
        <v>0.22</v>
      </c>
      <c r="H83" s="120">
        <f t="shared" si="0"/>
        <v>14.03</v>
      </c>
      <c r="I83" s="122"/>
      <c r="J83" s="123">
        <f t="shared" si="1"/>
        <v>0</v>
      </c>
      <c r="K83" s="144" t="s">
        <v>195</v>
      </c>
      <c r="L83" s="124">
        <f t="shared" si="2"/>
        <v>0</v>
      </c>
      <c r="M83" s="125"/>
      <c r="N83" s="99"/>
      <c r="O83" s="126">
        <v>43599</v>
      </c>
      <c r="P83" s="43" t="s">
        <v>140</v>
      </c>
      <c r="Q83" s="44"/>
      <c r="R83" s="45"/>
      <c r="S83" s="45"/>
      <c r="T83" s="45"/>
      <c r="U83" s="45"/>
    </row>
    <row r="84" spans="1:21" s="42" customFormat="1" ht="19.5" customHeight="1" x14ac:dyDescent="0.2">
      <c r="A84" s="115" t="s">
        <v>229</v>
      </c>
      <c r="B84" s="116" t="s">
        <v>227</v>
      </c>
      <c r="C84" s="117" t="s">
        <v>228</v>
      </c>
      <c r="D84" s="118" t="s">
        <v>271</v>
      </c>
      <c r="E84" s="119" t="s">
        <v>24</v>
      </c>
      <c r="F84" s="120">
        <v>10.99</v>
      </c>
      <c r="G84" s="121">
        <v>0.22</v>
      </c>
      <c r="H84" s="120">
        <f t="shared" si="0"/>
        <v>8.57</v>
      </c>
      <c r="I84" s="122"/>
      <c r="J84" s="123">
        <f t="shared" si="1"/>
        <v>0</v>
      </c>
      <c r="K84" s="144" t="s">
        <v>195</v>
      </c>
      <c r="L84" s="124">
        <f t="shared" si="2"/>
        <v>0</v>
      </c>
      <c r="M84" s="125"/>
      <c r="N84" s="99"/>
      <c r="O84" s="126">
        <v>43928</v>
      </c>
      <c r="P84" s="43" t="s">
        <v>140</v>
      </c>
      <c r="Q84" s="44"/>
      <c r="R84" s="45"/>
      <c r="S84" s="45"/>
      <c r="T84" s="45"/>
      <c r="U84" s="45"/>
    </row>
    <row r="85" spans="1:21" s="42" customFormat="1" ht="19.5" customHeight="1" x14ac:dyDescent="0.2">
      <c r="A85" s="115" t="s">
        <v>230</v>
      </c>
      <c r="B85" s="116" t="s">
        <v>231</v>
      </c>
      <c r="C85" s="117" t="s">
        <v>232</v>
      </c>
      <c r="D85" s="147" t="s">
        <v>280</v>
      </c>
      <c r="E85" s="119" t="s">
        <v>28</v>
      </c>
      <c r="F85" s="120">
        <v>18.989999999999998</v>
      </c>
      <c r="G85" s="121">
        <v>0.22</v>
      </c>
      <c r="H85" s="120">
        <f t="shared" si="0"/>
        <v>14.81</v>
      </c>
      <c r="I85" s="122"/>
      <c r="J85" s="123">
        <f t="shared" si="1"/>
        <v>0</v>
      </c>
      <c r="K85" s="144" t="s">
        <v>195</v>
      </c>
      <c r="L85" s="124">
        <f t="shared" si="2"/>
        <v>0</v>
      </c>
      <c r="M85" s="125"/>
      <c r="N85" s="99"/>
      <c r="O85" s="126">
        <v>43389</v>
      </c>
      <c r="P85" s="43" t="s">
        <v>111</v>
      </c>
      <c r="Q85" s="44" t="s">
        <v>233</v>
      </c>
      <c r="R85" s="45"/>
      <c r="S85" s="45"/>
      <c r="T85" s="45"/>
      <c r="U85" s="45"/>
    </row>
    <row r="86" spans="1:21" s="42" customFormat="1" ht="19.5" customHeight="1" x14ac:dyDescent="0.2">
      <c r="A86" s="115" t="s">
        <v>234</v>
      </c>
      <c r="B86" s="116" t="s">
        <v>231</v>
      </c>
      <c r="C86" s="117" t="s">
        <v>232</v>
      </c>
      <c r="D86" s="118" t="s">
        <v>269</v>
      </c>
      <c r="E86" s="119" t="s">
        <v>24</v>
      </c>
      <c r="F86" s="120">
        <v>10.99</v>
      </c>
      <c r="G86" s="121">
        <v>0.22</v>
      </c>
      <c r="H86" s="120">
        <f t="shared" si="0"/>
        <v>8.57</v>
      </c>
      <c r="I86" s="122"/>
      <c r="J86" s="123">
        <f t="shared" si="1"/>
        <v>0</v>
      </c>
      <c r="K86" s="144" t="s">
        <v>195</v>
      </c>
      <c r="L86" s="124">
        <f t="shared" si="2"/>
        <v>0</v>
      </c>
      <c r="M86" s="125"/>
      <c r="N86" s="99"/>
      <c r="O86" s="126">
        <v>43746</v>
      </c>
      <c r="P86" s="43" t="s">
        <v>111</v>
      </c>
      <c r="Q86" s="44"/>
      <c r="R86" s="45"/>
      <c r="S86" s="45"/>
      <c r="T86" s="45"/>
      <c r="U86" s="45"/>
    </row>
    <row r="87" spans="1:21" s="38" customFormat="1" ht="13.7" customHeight="1" x14ac:dyDescent="0.25">
      <c r="A87" s="46"/>
      <c r="B87" s="29"/>
      <c r="C87" s="29"/>
      <c r="D87" s="30"/>
      <c r="E87" s="31"/>
      <c r="F87" s="32"/>
      <c r="G87" s="33"/>
      <c r="H87" s="32"/>
      <c r="I87" s="34"/>
      <c r="J87" s="32"/>
      <c r="K87" s="47"/>
      <c r="L87" s="48"/>
      <c r="M87" s="48"/>
      <c r="N87" s="12"/>
      <c r="O87" s="13"/>
      <c r="P87" s="14"/>
      <c r="Q87" s="39"/>
      <c r="R87" s="39"/>
      <c r="S87" s="39"/>
      <c r="T87" s="39"/>
      <c r="U87" s="39"/>
    </row>
    <row r="88" spans="1:21" s="38" customFormat="1" ht="13.7" customHeight="1" x14ac:dyDescent="0.25">
      <c r="A88" s="49"/>
      <c r="B88" s="49"/>
      <c r="C88" s="29"/>
      <c r="D88" s="30"/>
      <c r="E88" s="31"/>
      <c r="F88" s="32"/>
      <c r="G88" s="33"/>
      <c r="H88" s="32" t="s">
        <v>17</v>
      </c>
      <c r="I88" s="34">
        <f>SUM(I16:I87)</f>
        <v>0</v>
      </c>
      <c r="J88" s="32"/>
      <c r="K88" s="47"/>
      <c r="L88" s="50">
        <f>SUM(L16:L87)</f>
        <v>0</v>
      </c>
      <c r="M88" s="51">
        <f>SUM(M16:M87)</f>
        <v>0</v>
      </c>
      <c r="N88" s="12"/>
      <c r="O88" s="13"/>
      <c r="P88" s="14"/>
      <c r="Q88" s="39"/>
      <c r="R88" s="39"/>
      <c r="S88" s="39"/>
      <c r="T88" s="39"/>
      <c r="U88" s="39"/>
    </row>
    <row r="89" spans="1:21" ht="18.75" x14ac:dyDescent="0.3">
      <c r="A89" s="149" t="s">
        <v>241</v>
      </c>
      <c r="B89" s="149"/>
      <c r="C89" s="149"/>
      <c r="D89" s="52"/>
      <c r="E89" s="53"/>
      <c r="F89" s="54"/>
      <c r="G89" s="55"/>
      <c r="H89" s="54"/>
      <c r="I89" s="53"/>
      <c r="J89" s="54"/>
      <c r="K89" s="56"/>
    </row>
    <row r="90" spans="1:21" x14ac:dyDescent="0.25">
      <c r="A90" s="57"/>
      <c r="B90" s="58"/>
      <c r="C90" s="59"/>
      <c r="D90" s="52"/>
      <c r="E90" s="53"/>
      <c r="F90" s="54"/>
      <c r="G90" s="55"/>
      <c r="H90" s="60" t="s">
        <v>11</v>
      </c>
      <c r="J90" s="54">
        <f>SUM(J16:J89)</f>
        <v>0</v>
      </c>
      <c r="K90" s="56"/>
      <c r="L90" s="61"/>
      <c r="M90" s="61"/>
      <c r="N90" s="62"/>
      <c r="O90" s="25"/>
      <c r="P90" s="62"/>
    </row>
    <row r="91" spans="1:21" ht="19.5" customHeight="1" x14ac:dyDescent="0.25">
      <c r="A91" s="63" t="s">
        <v>242</v>
      </c>
      <c r="B91" s="142"/>
      <c r="C91" s="59"/>
      <c r="D91" s="52"/>
      <c r="E91" s="53"/>
      <c r="F91" s="54"/>
      <c r="G91" s="55"/>
      <c r="H91" s="60" t="s">
        <v>260</v>
      </c>
      <c r="I91" s="88" t="b">
        <v>0</v>
      </c>
      <c r="J91" s="54">
        <f>IF(I91=TRUE,I88*1.65,0)</f>
        <v>0</v>
      </c>
      <c r="K91" s="56"/>
      <c r="L91" s="61"/>
      <c r="M91" s="61"/>
      <c r="N91" s="62"/>
      <c r="O91" s="25"/>
      <c r="P91" s="62"/>
    </row>
    <row r="92" spans="1:21" ht="19.5" customHeight="1" x14ac:dyDescent="0.25">
      <c r="A92" s="64" t="s">
        <v>244</v>
      </c>
      <c r="B92" s="142"/>
      <c r="C92" s="59"/>
      <c r="D92" s="52"/>
      <c r="E92" s="53"/>
      <c r="F92" s="54"/>
      <c r="G92" s="55"/>
      <c r="H92" s="60" t="s">
        <v>240</v>
      </c>
      <c r="I92" s="88" t="b">
        <v>0</v>
      </c>
      <c r="J92" s="54">
        <f>IF(I92=TRUE,ROUND(J90*0.086,2),0)</f>
        <v>0</v>
      </c>
      <c r="K92" s="56"/>
      <c r="L92" s="61"/>
      <c r="M92" s="61"/>
      <c r="N92" s="62"/>
      <c r="O92" s="25"/>
      <c r="P92" s="62"/>
    </row>
    <row r="93" spans="1:21" ht="19.5" customHeight="1" x14ac:dyDescent="0.25">
      <c r="A93" s="63" t="s">
        <v>249</v>
      </c>
      <c r="B93" s="142"/>
      <c r="C93" s="29"/>
      <c r="D93" s="30"/>
      <c r="E93" s="31"/>
      <c r="F93" s="32"/>
      <c r="G93" s="33"/>
      <c r="H93" s="65" t="s">
        <v>10</v>
      </c>
      <c r="J93" s="32">
        <v>0</v>
      </c>
      <c r="K93" s="35"/>
      <c r="L93" s="61"/>
      <c r="M93" s="66"/>
      <c r="N93" s="67"/>
      <c r="O93" s="25"/>
      <c r="P93" s="62"/>
    </row>
    <row r="94" spans="1:21" ht="19.5" customHeight="1" x14ac:dyDescent="0.25">
      <c r="A94" s="63" t="s">
        <v>243</v>
      </c>
      <c r="B94" s="142"/>
      <c r="C94" s="29"/>
      <c r="D94" s="30"/>
      <c r="E94" s="31"/>
      <c r="F94" s="32"/>
      <c r="G94" s="33"/>
      <c r="H94" s="68" t="s">
        <v>5</v>
      </c>
      <c r="J94" s="69">
        <f>SUM(J90:J93)</f>
        <v>0</v>
      </c>
      <c r="K94" s="35"/>
      <c r="L94" s="61"/>
      <c r="M94" s="61"/>
      <c r="N94" s="62"/>
      <c r="O94" s="25"/>
      <c r="P94" s="62"/>
    </row>
    <row r="95" spans="1:21" ht="19.5" customHeight="1" x14ac:dyDescent="0.25">
      <c r="A95" s="70" t="s">
        <v>245</v>
      </c>
      <c r="B95" s="142"/>
      <c r="C95" s="29"/>
      <c r="D95" s="30"/>
      <c r="E95" s="31"/>
      <c r="F95" s="32"/>
      <c r="G95" s="33"/>
      <c r="H95" s="32"/>
      <c r="I95" s="71"/>
      <c r="J95" s="69"/>
      <c r="K95" s="35"/>
      <c r="L95" s="61"/>
      <c r="M95" s="66"/>
      <c r="N95" s="67"/>
      <c r="O95" s="25"/>
      <c r="P95" s="62"/>
    </row>
    <row r="96" spans="1:21" ht="19.5" customHeight="1" x14ac:dyDescent="0.25">
      <c r="A96" s="64"/>
      <c r="B96" s="142"/>
      <c r="C96" s="29"/>
      <c r="D96" s="72"/>
      <c r="E96" s="31"/>
      <c r="F96" s="32"/>
      <c r="G96" s="40"/>
      <c r="H96" s="32"/>
      <c r="I96" s="34"/>
      <c r="J96" s="32"/>
      <c r="K96" s="35"/>
      <c r="L96" s="61"/>
      <c r="M96" s="61"/>
      <c r="N96" s="62"/>
      <c r="O96" s="25"/>
      <c r="P96" s="62"/>
    </row>
    <row r="97" spans="1:16" ht="19.5" customHeight="1" x14ac:dyDescent="0.25">
      <c r="A97" s="64"/>
      <c r="B97" s="142"/>
      <c r="C97" s="29"/>
      <c r="D97" s="72"/>
      <c r="E97" s="31"/>
      <c r="F97" s="32"/>
      <c r="G97" s="33"/>
      <c r="H97" s="32"/>
      <c r="I97" s="34"/>
      <c r="J97" s="32"/>
      <c r="K97" s="35"/>
      <c r="L97" s="73"/>
      <c r="M97" s="73"/>
      <c r="N97" s="73"/>
      <c r="O97" s="25"/>
      <c r="P97" s="62"/>
    </row>
    <row r="98" spans="1:16" ht="19.5" customHeight="1" x14ac:dyDescent="0.25">
      <c r="A98" s="74" t="s">
        <v>246</v>
      </c>
      <c r="B98" s="142"/>
      <c r="C98" s="29"/>
      <c r="D98" s="72"/>
      <c r="E98" s="31"/>
      <c r="F98" s="32"/>
      <c r="G98" s="33"/>
      <c r="H98" s="32"/>
      <c r="I98" s="71"/>
      <c r="J98" s="69"/>
      <c r="K98" s="75"/>
      <c r="L98" s="76"/>
      <c r="M98" s="76"/>
      <c r="N98" s="77"/>
      <c r="O98" s="25"/>
      <c r="P98" s="62"/>
    </row>
    <row r="99" spans="1:16" ht="19.5" customHeight="1" x14ac:dyDescent="0.25">
      <c r="A99" s="64" t="s">
        <v>247</v>
      </c>
      <c r="B99" s="142"/>
      <c r="C99" s="29"/>
      <c r="D99" s="72"/>
      <c r="E99" s="31"/>
      <c r="F99" s="32"/>
      <c r="G99" s="33"/>
      <c r="H99" s="32"/>
      <c r="I99" s="31"/>
      <c r="J99" s="32"/>
      <c r="K99" s="35"/>
      <c r="L99" s="61"/>
      <c r="M99" s="61"/>
      <c r="N99" s="62"/>
      <c r="O99" s="25"/>
      <c r="P99" s="62"/>
    </row>
    <row r="100" spans="1:16" x14ac:dyDescent="0.25">
      <c r="A100" s="78"/>
      <c r="B100" s="79" t="s">
        <v>248</v>
      </c>
      <c r="C100" s="29"/>
      <c r="D100" s="72"/>
      <c r="E100" s="31"/>
      <c r="F100" s="32"/>
      <c r="G100" s="33"/>
      <c r="H100" s="32"/>
      <c r="I100" s="31"/>
      <c r="J100" s="32"/>
      <c r="K100" s="80"/>
      <c r="L100" s="61"/>
      <c r="M100" s="61"/>
      <c r="N100" s="62"/>
      <c r="O100" s="25"/>
      <c r="P100" s="62"/>
    </row>
    <row r="101" spans="1:16" ht="24" customHeight="1" x14ac:dyDescent="0.25">
      <c r="A101" s="81"/>
      <c r="B101" s="64" t="s">
        <v>250</v>
      </c>
      <c r="C101" s="143"/>
      <c r="D101" s="72"/>
      <c r="E101" s="31"/>
      <c r="F101" s="32"/>
      <c r="G101" s="33"/>
      <c r="H101" s="32"/>
      <c r="I101" s="82"/>
      <c r="J101" s="32"/>
      <c r="K101" s="80"/>
      <c r="L101" s="61"/>
      <c r="M101" s="61"/>
      <c r="N101" s="62"/>
      <c r="O101" s="25"/>
      <c r="P101" s="62"/>
    </row>
    <row r="102" spans="1:16" ht="34.5" customHeight="1" x14ac:dyDescent="0.25">
      <c r="A102" s="78"/>
      <c r="B102" s="150" t="s">
        <v>251</v>
      </c>
      <c r="C102" s="150"/>
      <c r="D102" s="72"/>
      <c r="E102" s="31"/>
      <c r="F102" s="32"/>
      <c r="G102" s="33"/>
      <c r="H102" s="32"/>
      <c r="I102" s="34"/>
      <c r="J102" s="32"/>
      <c r="K102" s="35"/>
      <c r="L102" s="61"/>
      <c r="M102" s="61"/>
      <c r="N102" s="62"/>
      <c r="O102" s="25"/>
      <c r="P102" s="62"/>
    </row>
    <row r="103" spans="1:16" x14ac:dyDescent="0.25">
      <c r="A103" s="81"/>
      <c r="B103" s="83"/>
      <c r="C103" s="83"/>
      <c r="D103" s="72"/>
      <c r="E103" s="31"/>
      <c r="F103" s="32"/>
      <c r="G103" s="33"/>
      <c r="H103" s="32"/>
      <c r="I103" s="34"/>
      <c r="J103" s="32"/>
      <c r="K103" s="35"/>
      <c r="L103" s="61"/>
      <c r="M103" s="61"/>
      <c r="N103" s="62"/>
      <c r="O103" s="25"/>
      <c r="P103" s="62"/>
    </row>
    <row r="104" spans="1:16" ht="15" customHeight="1" x14ac:dyDescent="0.25">
      <c r="A104" s="151" t="s">
        <v>252</v>
      </c>
      <c r="B104" s="152"/>
      <c r="C104" s="29"/>
      <c r="D104" s="30"/>
      <c r="E104" s="31"/>
      <c r="F104" s="32"/>
      <c r="G104" s="33"/>
      <c r="H104" s="32"/>
      <c r="I104" s="34"/>
      <c r="J104" s="32"/>
      <c r="K104" s="35"/>
      <c r="L104" s="61"/>
      <c r="M104" s="61"/>
      <c r="N104" s="62"/>
      <c r="O104" s="25"/>
      <c r="P104" s="62"/>
    </row>
    <row r="105" spans="1:16" ht="15.75" customHeight="1" x14ac:dyDescent="0.25">
      <c r="A105" s="151"/>
      <c r="B105" s="153"/>
      <c r="C105" s="29"/>
      <c r="D105" s="30"/>
      <c r="E105" s="31"/>
      <c r="F105" s="32"/>
      <c r="G105" s="33"/>
      <c r="H105" s="32"/>
      <c r="I105" s="34"/>
      <c r="J105" s="32"/>
      <c r="K105" s="35"/>
      <c r="L105" s="61"/>
      <c r="M105" s="61"/>
      <c r="N105" s="62"/>
      <c r="O105" s="25"/>
      <c r="P105" s="62"/>
    </row>
    <row r="106" spans="1:16" ht="15.75" x14ac:dyDescent="0.25">
      <c r="A106" s="151"/>
      <c r="B106" s="153"/>
      <c r="C106" s="29"/>
      <c r="D106" s="30"/>
      <c r="E106" s="31"/>
      <c r="F106" s="32"/>
      <c r="G106" s="33"/>
      <c r="H106" s="32"/>
      <c r="I106" s="34"/>
      <c r="J106" s="32"/>
      <c r="K106" s="35"/>
      <c r="L106" s="76"/>
      <c r="M106" s="76"/>
      <c r="N106" s="76"/>
      <c r="O106" s="25"/>
      <c r="P106" s="62"/>
    </row>
    <row r="107" spans="1:16" ht="15.75" customHeight="1" x14ac:dyDescent="0.25">
      <c r="A107" s="151"/>
      <c r="B107" s="153"/>
      <c r="C107" s="29"/>
      <c r="D107" s="30"/>
      <c r="E107" s="31"/>
      <c r="F107" s="32"/>
      <c r="G107" s="33"/>
      <c r="H107" s="32"/>
      <c r="I107" s="34"/>
      <c r="J107" s="32"/>
      <c r="K107" s="35"/>
      <c r="L107" s="61"/>
      <c r="M107" s="61"/>
      <c r="N107" s="62"/>
      <c r="O107" s="25"/>
      <c r="P107" s="62"/>
    </row>
    <row r="108" spans="1:16" ht="16.5" customHeight="1" x14ac:dyDescent="0.25">
      <c r="A108" s="151"/>
      <c r="B108" s="154"/>
      <c r="C108" s="29"/>
      <c r="D108" s="30"/>
      <c r="E108" s="31"/>
      <c r="F108" s="32"/>
      <c r="G108" s="33"/>
      <c r="H108" s="32"/>
      <c r="I108" s="34"/>
      <c r="J108" s="32"/>
      <c r="K108" s="35"/>
      <c r="L108" s="61"/>
      <c r="M108" s="61"/>
      <c r="N108" s="62"/>
      <c r="O108" s="25"/>
      <c r="P108" s="62"/>
    </row>
    <row r="109" spans="1:16" ht="15.75" x14ac:dyDescent="0.25">
      <c r="A109" s="28"/>
      <c r="B109" s="29"/>
      <c r="C109" s="29"/>
      <c r="D109" s="30"/>
      <c r="E109" s="31"/>
      <c r="F109" s="32"/>
      <c r="G109" s="33"/>
      <c r="H109" s="32"/>
      <c r="I109" s="34"/>
      <c r="J109" s="32"/>
      <c r="K109" s="35"/>
      <c r="L109" s="76"/>
      <c r="M109" s="61"/>
      <c r="N109" s="62"/>
      <c r="O109" s="25"/>
      <c r="P109" s="62"/>
    </row>
    <row r="110" spans="1:16" ht="27" customHeight="1" x14ac:dyDescent="0.3">
      <c r="A110" s="149" t="s">
        <v>253</v>
      </c>
      <c r="B110" s="149"/>
      <c r="C110" s="149"/>
      <c r="D110" s="30"/>
      <c r="E110" s="31"/>
      <c r="F110" s="32"/>
      <c r="G110" s="33"/>
      <c r="H110" s="32"/>
      <c r="I110" s="34"/>
      <c r="J110" s="32"/>
      <c r="K110" s="35"/>
      <c r="L110" s="76"/>
      <c r="M110" s="61"/>
      <c r="N110" s="62"/>
      <c r="O110" s="25"/>
      <c r="P110" s="62"/>
    </row>
    <row r="111" spans="1:16" ht="18.75" x14ac:dyDescent="0.3">
      <c r="A111" s="149" t="s">
        <v>254</v>
      </c>
      <c r="B111" s="149"/>
      <c r="C111" s="149"/>
      <c r="D111" s="30"/>
      <c r="E111" s="31"/>
      <c r="F111" s="32"/>
      <c r="G111" s="33"/>
      <c r="H111" s="32"/>
      <c r="I111" s="71"/>
      <c r="J111" s="69"/>
      <c r="K111" s="35"/>
      <c r="L111" s="61"/>
      <c r="M111" s="61"/>
      <c r="N111" s="62"/>
      <c r="O111" s="25"/>
      <c r="P111" s="62"/>
    </row>
    <row r="112" spans="1:16" ht="18.75" x14ac:dyDescent="0.3">
      <c r="A112" s="149" t="s">
        <v>255</v>
      </c>
      <c r="B112" s="149"/>
      <c r="C112" s="149"/>
      <c r="D112" s="30"/>
      <c r="E112" s="31"/>
      <c r="F112" s="32"/>
      <c r="G112" s="33"/>
      <c r="H112" s="32"/>
      <c r="I112" s="34"/>
      <c r="J112" s="32"/>
      <c r="K112" s="35"/>
      <c r="L112" s="61"/>
      <c r="M112" s="61"/>
      <c r="N112" s="62"/>
      <c r="O112" s="25"/>
      <c r="P112" s="62"/>
    </row>
    <row r="113" spans="1:16" x14ac:dyDescent="0.25">
      <c r="A113" s="84"/>
      <c r="B113" s="49"/>
      <c r="C113" s="49"/>
      <c r="D113" s="85"/>
      <c r="E113" s="38"/>
      <c r="F113" s="86"/>
      <c r="G113" s="40"/>
      <c r="H113" s="86"/>
      <c r="I113" s="41"/>
      <c r="J113" s="86"/>
      <c r="K113" s="47"/>
      <c r="L113" s="61"/>
      <c r="M113" s="61"/>
      <c r="N113" s="62"/>
      <c r="O113" s="25"/>
      <c r="P113" s="62"/>
    </row>
    <row r="114" spans="1:16" x14ac:dyDescent="0.25">
      <c r="A114" s="28"/>
      <c r="B114" s="29"/>
      <c r="C114" s="29"/>
      <c r="D114" s="30"/>
      <c r="E114" s="31"/>
      <c r="F114" s="32"/>
      <c r="G114" s="33"/>
      <c r="H114" s="32"/>
      <c r="I114" s="34"/>
      <c r="J114" s="32"/>
      <c r="K114" s="35"/>
      <c r="L114" s="61"/>
      <c r="M114" s="61"/>
      <c r="N114" s="62"/>
      <c r="O114" s="25"/>
      <c r="P114" s="62"/>
    </row>
    <row r="115" spans="1:16" x14ac:dyDescent="0.25">
      <c r="A115" s="28"/>
      <c r="B115" s="29"/>
      <c r="C115" s="29"/>
      <c r="D115" s="30"/>
      <c r="E115" s="31"/>
      <c r="F115" s="32"/>
      <c r="G115" s="33"/>
      <c r="H115" s="32"/>
      <c r="I115" s="34"/>
      <c r="J115" s="32"/>
      <c r="K115" s="35"/>
      <c r="L115" s="61"/>
      <c r="M115" s="61"/>
      <c r="N115" s="62"/>
      <c r="O115" s="25"/>
      <c r="P115" s="62"/>
    </row>
    <row r="116" spans="1:16" x14ac:dyDescent="0.25">
      <c r="A116" s="28"/>
      <c r="B116" s="29"/>
      <c r="C116" s="29"/>
      <c r="D116" s="30"/>
      <c r="E116" s="31"/>
      <c r="F116" s="32"/>
      <c r="G116" s="33"/>
      <c r="H116" s="32"/>
      <c r="I116" s="34"/>
      <c r="J116" s="32"/>
      <c r="K116" s="35"/>
      <c r="L116" s="61"/>
      <c r="M116" s="61"/>
      <c r="N116" s="62"/>
      <c r="O116" s="25"/>
      <c r="P116" s="62"/>
    </row>
    <row r="117" spans="1:16" x14ac:dyDescent="0.25">
      <c r="A117" s="28"/>
      <c r="B117" s="29"/>
      <c r="C117" s="29"/>
      <c r="D117" s="30"/>
      <c r="E117" s="31"/>
      <c r="F117" s="32"/>
      <c r="G117" s="33"/>
      <c r="H117" s="32"/>
      <c r="I117" s="34"/>
      <c r="J117" s="32"/>
      <c r="K117" s="35"/>
      <c r="L117" s="61"/>
      <c r="M117" s="61"/>
      <c r="N117" s="62"/>
      <c r="O117" s="25"/>
      <c r="P117" s="62"/>
    </row>
    <row r="118" spans="1:16" ht="15.75" x14ac:dyDescent="0.25">
      <c r="A118" s="28"/>
      <c r="B118" s="29"/>
      <c r="C118" s="29"/>
      <c r="D118" s="30"/>
      <c r="E118" s="31"/>
      <c r="F118" s="32"/>
      <c r="G118" s="33"/>
      <c r="H118" s="32"/>
      <c r="I118" s="34"/>
      <c r="J118" s="32"/>
      <c r="K118" s="35"/>
      <c r="L118" s="76"/>
      <c r="M118" s="61"/>
      <c r="N118" s="61"/>
      <c r="O118" s="25"/>
      <c r="P118" s="62"/>
    </row>
    <row r="119" spans="1:16" x14ac:dyDescent="0.25">
      <c r="A119" s="28"/>
      <c r="B119" s="29"/>
      <c r="C119" s="29"/>
      <c r="D119" s="30"/>
      <c r="E119" s="31"/>
      <c r="F119" s="32"/>
      <c r="G119" s="33"/>
      <c r="H119" s="32"/>
      <c r="I119" s="34"/>
      <c r="J119" s="32"/>
      <c r="K119" s="35"/>
      <c r="L119" s="61"/>
      <c r="M119" s="61"/>
      <c r="N119" s="62"/>
      <c r="O119" s="25"/>
      <c r="P119" s="62"/>
    </row>
    <row r="120" spans="1:16" x14ac:dyDescent="0.25">
      <c r="A120" s="28"/>
      <c r="B120" s="29"/>
      <c r="C120" s="29"/>
      <c r="D120" s="30"/>
      <c r="E120" s="31"/>
      <c r="F120" s="32"/>
      <c r="G120" s="33"/>
      <c r="H120" s="32"/>
      <c r="I120" s="71"/>
      <c r="J120" s="69"/>
      <c r="K120" s="75"/>
      <c r="L120" s="61"/>
      <c r="M120" s="61"/>
      <c r="N120" s="62"/>
      <c r="O120" s="25"/>
      <c r="P120" s="62"/>
    </row>
    <row r="121" spans="1:16" x14ac:dyDescent="0.25">
      <c r="A121" s="28"/>
      <c r="B121" s="29"/>
      <c r="C121" s="29"/>
      <c r="D121" s="30"/>
      <c r="E121" s="31"/>
      <c r="F121" s="32"/>
      <c r="G121" s="33"/>
      <c r="H121" s="32"/>
      <c r="I121" s="34"/>
      <c r="J121" s="32"/>
      <c r="K121" s="35"/>
      <c r="L121" s="61"/>
      <c r="M121" s="61"/>
      <c r="N121" s="62"/>
      <c r="O121" s="25"/>
      <c r="P121" s="62"/>
    </row>
    <row r="122" spans="1:16" x14ac:dyDescent="0.25">
      <c r="A122" s="28"/>
      <c r="B122" s="29"/>
      <c r="C122" s="29"/>
      <c r="D122" s="30"/>
      <c r="E122" s="31"/>
      <c r="F122" s="32"/>
      <c r="G122" s="33"/>
      <c r="H122" s="32"/>
      <c r="I122" s="34"/>
      <c r="J122" s="32"/>
      <c r="K122" s="35"/>
      <c r="L122" s="66"/>
      <c r="M122" s="61"/>
      <c r="N122" s="62"/>
      <c r="O122" s="25"/>
      <c r="P122" s="62"/>
    </row>
    <row r="123" spans="1:16" x14ac:dyDescent="0.25">
      <c r="A123" s="28"/>
      <c r="B123" s="29"/>
      <c r="C123" s="29"/>
      <c r="D123" s="30"/>
      <c r="E123" s="31"/>
      <c r="F123" s="32"/>
      <c r="G123" s="33"/>
      <c r="H123" s="32"/>
      <c r="I123" s="34"/>
      <c r="J123" s="32"/>
      <c r="K123" s="35"/>
      <c r="L123" s="61"/>
      <c r="M123" s="61"/>
      <c r="N123" s="62"/>
      <c r="O123" s="25"/>
      <c r="P123" s="62"/>
    </row>
    <row r="124" spans="1:16" x14ac:dyDescent="0.25">
      <c r="A124" s="28"/>
      <c r="B124" s="29"/>
      <c r="C124" s="29"/>
      <c r="D124" s="30"/>
      <c r="E124" s="31"/>
      <c r="F124" s="32"/>
      <c r="G124" s="33"/>
      <c r="H124" s="32"/>
      <c r="I124" s="34"/>
      <c r="J124" s="32"/>
      <c r="K124" s="35"/>
      <c r="L124" s="61"/>
      <c r="M124" s="61"/>
      <c r="N124" s="62"/>
      <c r="O124" s="25"/>
      <c r="P124" s="62"/>
    </row>
    <row r="125" spans="1:16" x14ac:dyDescent="0.25">
      <c r="A125" s="28"/>
      <c r="B125" s="29"/>
      <c r="C125" s="29"/>
      <c r="D125" s="30"/>
      <c r="E125" s="31"/>
      <c r="F125" s="32"/>
      <c r="G125" s="33"/>
      <c r="H125" s="32"/>
      <c r="I125" s="34"/>
      <c r="J125" s="32"/>
      <c r="K125" s="35"/>
      <c r="L125" s="61"/>
      <c r="M125" s="61"/>
      <c r="N125" s="62"/>
      <c r="O125" s="25"/>
      <c r="P125" s="62"/>
    </row>
    <row r="126" spans="1:16" x14ac:dyDescent="0.25">
      <c r="A126" s="28"/>
      <c r="B126" s="29"/>
      <c r="C126" s="29"/>
      <c r="D126" s="30"/>
      <c r="E126" s="31"/>
      <c r="F126" s="32"/>
      <c r="G126" s="33"/>
      <c r="H126" s="32"/>
      <c r="I126" s="34"/>
      <c r="J126" s="32"/>
      <c r="K126" s="35"/>
      <c r="L126" s="61"/>
      <c r="M126" s="61"/>
      <c r="N126" s="62"/>
      <c r="O126" s="25"/>
      <c r="P126" s="62"/>
    </row>
    <row r="127" spans="1:16" x14ac:dyDescent="0.25">
      <c r="A127" s="28"/>
      <c r="B127" s="29"/>
      <c r="C127" s="29"/>
      <c r="D127" s="30"/>
      <c r="E127" s="31"/>
      <c r="F127" s="32"/>
      <c r="G127" s="33"/>
      <c r="H127" s="32"/>
      <c r="I127" s="34"/>
      <c r="J127" s="32"/>
      <c r="K127" s="35"/>
      <c r="L127" s="61"/>
      <c r="M127" s="61"/>
      <c r="N127" s="62"/>
      <c r="O127" s="25"/>
      <c r="P127" s="62"/>
    </row>
    <row r="128" spans="1:16" x14ac:dyDescent="0.25">
      <c r="A128" s="28"/>
      <c r="B128" s="29"/>
      <c r="C128" s="29"/>
      <c r="D128" s="30"/>
      <c r="E128" s="31"/>
      <c r="F128" s="32"/>
      <c r="G128" s="33"/>
      <c r="H128" s="32"/>
      <c r="I128" s="34"/>
      <c r="J128" s="32"/>
      <c r="K128" s="35"/>
      <c r="L128" s="61"/>
      <c r="M128" s="61"/>
      <c r="N128" s="62"/>
      <c r="O128" s="25"/>
      <c r="P128" s="62"/>
    </row>
    <row r="129" spans="1:16" x14ac:dyDescent="0.25">
      <c r="A129" s="28"/>
      <c r="B129" s="29"/>
      <c r="C129" s="29"/>
      <c r="D129" s="30"/>
      <c r="E129" s="31"/>
      <c r="F129" s="32"/>
      <c r="G129" s="33"/>
      <c r="H129" s="32"/>
      <c r="I129" s="34"/>
      <c r="J129" s="32"/>
      <c r="K129" s="35"/>
      <c r="L129" s="61"/>
      <c r="M129" s="61"/>
      <c r="N129" s="62"/>
      <c r="O129" s="25"/>
      <c r="P129" s="62"/>
    </row>
    <row r="130" spans="1:16" x14ac:dyDescent="0.25">
      <c r="A130" s="28"/>
      <c r="B130" s="29"/>
      <c r="C130" s="29"/>
      <c r="D130" s="30"/>
      <c r="E130" s="31"/>
      <c r="F130" s="32"/>
      <c r="G130" s="33"/>
      <c r="H130" s="32"/>
      <c r="I130" s="34"/>
      <c r="J130" s="32"/>
      <c r="K130" s="35"/>
      <c r="L130" s="61"/>
      <c r="M130" s="61"/>
      <c r="N130" s="62"/>
      <c r="O130" s="25"/>
      <c r="P130" s="62"/>
    </row>
    <row r="131" spans="1:16" x14ac:dyDescent="0.25">
      <c r="A131" s="28"/>
      <c r="B131" s="29"/>
      <c r="C131" s="29"/>
      <c r="D131" s="30"/>
      <c r="E131" s="31"/>
      <c r="F131" s="32"/>
      <c r="G131" s="33"/>
      <c r="H131" s="32"/>
      <c r="I131" s="34"/>
      <c r="J131" s="32"/>
      <c r="K131" s="35"/>
      <c r="L131" s="61"/>
      <c r="M131" s="61"/>
      <c r="N131" s="62"/>
      <c r="O131" s="25"/>
      <c r="P131" s="62"/>
    </row>
    <row r="132" spans="1:16" x14ac:dyDescent="0.25">
      <c r="A132" s="28"/>
      <c r="B132" s="29"/>
      <c r="C132" s="29"/>
      <c r="D132" s="30"/>
      <c r="E132" s="31"/>
      <c r="F132" s="32"/>
      <c r="G132" s="33"/>
      <c r="H132" s="32"/>
      <c r="I132" s="34"/>
      <c r="J132" s="32"/>
      <c r="K132" s="35"/>
      <c r="L132" s="61"/>
      <c r="M132" s="61"/>
      <c r="N132" s="62"/>
      <c r="O132" s="25"/>
      <c r="P132" s="62"/>
    </row>
    <row r="133" spans="1:16" x14ac:dyDescent="0.25">
      <c r="A133" s="28"/>
      <c r="B133" s="29"/>
      <c r="C133" s="29"/>
      <c r="D133" s="30"/>
      <c r="E133" s="31"/>
      <c r="F133" s="32"/>
      <c r="G133" s="33"/>
      <c r="H133" s="32"/>
      <c r="I133" s="34"/>
      <c r="J133" s="32"/>
      <c r="K133" s="35"/>
      <c r="L133" s="61"/>
      <c r="M133" s="61"/>
      <c r="N133" s="62"/>
      <c r="O133" s="25"/>
      <c r="P133" s="62"/>
    </row>
    <row r="134" spans="1:16" x14ac:dyDescent="0.25">
      <c r="A134" s="28"/>
      <c r="B134" s="29"/>
      <c r="C134" s="29"/>
      <c r="D134" s="30"/>
      <c r="E134" s="31"/>
      <c r="F134" s="32"/>
      <c r="G134" s="33"/>
      <c r="H134" s="32"/>
      <c r="I134" s="34"/>
      <c r="J134" s="32"/>
      <c r="K134" s="35"/>
      <c r="L134" s="61"/>
      <c r="M134" s="61"/>
      <c r="N134" s="62"/>
      <c r="O134" s="25"/>
      <c r="P134" s="62"/>
    </row>
    <row r="135" spans="1:16" x14ac:dyDescent="0.25">
      <c r="A135" s="28"/>
      <c r="B135" s="29"/>
      <c r="C135" s="29"/>
      <c r="D135" s="30"/>
      <c r="E135" s="31"/>
      <c r="F135" s="32"/>
      <c r="G135" s="33"/>
      <c r="H135" s="32"/>
      <c r="I135" s="34"/>
      <c r="J135" s="32"/>
      <c r="K135" s="35"/>
      <c r="L135" s="61"/>
      <c r="M135" s="61"/>
      <c r="N135" s="62"/>
      <c r="O135" s="25"/>
      <c r="P135" s="62"/>
    </row>
    <row r="136" spans="1:16" x14ac:dyDescent="0.25">
      <c r="A136" s="28"/>
      <c r="B136" s="29"/>
      <c r="C136" s="29"/>
      <c r="D136" s="30"/>
      <c r="E136" s="31"/>
      <c r="F136" s="32"/>
      <c r="G136" s="33"/>
      <c r="H136" s="32"/>
      <c r="I136" s="34"/>
      <c r="J136" s="32"/>
      <c r="K136" s="35"/>
      <c r="L136" s="61"/>
      <c r="M136" s="61"/>
      <c r="N136" s="62"/>
      <c r="O136" s="25"/>
      <c r="P136" s="62"/>
    </row>
    <row r="137" spans="1:16" x14ac:dyDescent="0.25">
      <c r="A137" s="28"/>
      <c r="B137" s="29"/>
      <c r="C137" s="29"/>
      <c r="D137" s="30"/>
      <c r="E137" s="31"/>
      <c r="F137" s="32"/>
      <c r="G137" s="33"/>
      <c r="H137" s="32"/>
      <c r="I137" s="34"/>
      <c r="J137" s="32"/>
      <c r="K137" s="35"/>
      <c r="L137" s="61"/>
      <c r="M137" s="61"/>
      <c r="N137" s="62"/>
      <c r="O137" s="25"/>
      <c r="P137" s="62"/>
    </row>
    <row r="138" spans="1:16" x14ac:dyDescent="0.25">
      <c r="A138" s="28"/>
      <c r="B138" s="29"/>
      <c r="C138" s="29"/>
      <c r="D138" s="30"/>
      <c r="E138" s="31"/>
      <c r="F138" s="32"/>
      <c r="G138" s="33"/>
      <c r="H138" s="32"/>
      <c r="I138" s="34"/>
      <c r="J138" s="32"/>
      <c r="K138" s="35"/>
      <c r="L138" s="61"/>
      <c r="M138" s="61"/>
      <c r="N138" s="62"/>
      <c r="O138" s="25"/>
      <c r="P138" s="62"/>
    </row>
    <row r="139" spans="1:16" x14ac:dyDescent="0.25">
      <c r="A139" s="28"/>
      <c r="B139" s="29"/>
      <c r="C139" s="29"/>
      <c r="D139" s="30"/>
      <c r="E139" s="31"/>
      <c r="F139" s="32"/>
      <c r="G139" s="33"/>
      <c r="H139" s="32"/>
      <c r="I139" s="34"/>
      <c r="J139" s="32"/>
      <c r="K139" s="35"/>
      <c r="L139" s="61"/>
      <c r="M139" s="61"/>
      <c r="N139" s="62"/>
      <c r="O139" s="25"/>
      <c r="P139" s="62"/>
    </row>
    <row r="140" spans="1:16" x14ac:dyDescent="0.25">
      <c r="A140" s="28"/>
      <c r="B140" s="29"/>
      <c r="C140" s="29"/>
      <c r="D140" s="30"/>
      <c r="E140" s="31"/>
      <c r="F140" s="32"/>
      <c r="G140" s="33"/>
      <c r="H140" s="32"/>
      <c r="I140" s="34"/>
      <c r="J140" s="32"/>
      <c r="K140" s="35"/>
      <c r="L140" s="61"/>
      <c r="M140" s="61"/>
      <c r="N140" s="62"/>
      <c r="O140" s="25"/>
      <c r="P140" s="62"/>
    </row>
    <row r="141" spans="1:16" x14ac:dyDescent="0.25">
      <c r="A141" s="28"/>
      <c r="B141" s="29"/>
      <c r="C141" s="29"/>
      <c r="D141" s="30"/>
      <c r="E141" s="31"/>
      <c r="F141" s="32"/>
      <c r="G141" s="33"/>
      <c r="H141" s="32"/>
      <c r="I141" s="34"/>
      <c r="J141" s="32"/>
      <c r="K141" s="35"/>
      <c r="L141" s="61"/>
      <c r="M141" s="61"/>
      <c r="N141" s="62"/>
      <c r="O141" s="25"/>
      <c r="P141" s="62"/>
    </row>
    <row r="142" spans="1:16" x14ac:dyDescent="0.25">
      <c r="A142" s="28"/>
      <c r="B142" s="29"/>
      <c r="C142" s="29"/>
      <c r="D142" s="30"/>
      <c r="E142" s="31"/>
      <c r="F142" s="32"/>
      <c r="G142" s="33"/>
      <c r="H142" s="32"/>
      <c r="I142" s="34"/>
      <c r="J142" s="32"/>
      <c r="K142" s="35"/>
      <c r="L142" s="61"/>
      <c r="M142" s="61"/>
      <c r="N142" s="62"/>
      <c r="O142" s="25"/>
      <c r="P142" s="62"/>
    </row>
    <row r="143" spans="1:16" x14ac:dyDescent="0.25">
      <c r="A143" s="28"/>
      <c r="B143" s="29"/>
      <c r="C143" s="29"/>
      <c r="D143" s="30"/>
      <c r="E143" s="31"/>
      <c r="F143" s="32"/>
      <c r="G143" s="33"/>
      <c r="H143" s="32"/>
      <c r="I143" s="34"/>
      <c r="J143" s="32"/>
      <c r="K143" s="35"/>
      <c r="L143" s="61"/>
      <c r="M143" s="61"/>
      <c r="N143" s="62"/>
      <c r="O143" s="25"/>
      <c r="P143" s="62"/>
    </row>
    <row r="144" spans="1:16" x14ac:dyDescent="0.25">
      <c r="A144" s="28"/>
      <c r="B144" s="29"/>
      <c r="C144" s="29"/>
      <c r="D144" s="30"/>
      <c r="E144" s="31"/>
      <c r="F144" s="32"/>
      <c r="G144" s="33"/>
      <c r="H144" s="32"/>
      <c r="I144" s="34"/>
      <c r="J144" s="32"/>
      <c r="K144" s="35"/>
      <c r="L144" s="61"/>
      <c r="M144" s="61"/>
      <c r="N144" s="62"/>
      <c r="O144" s="25"/>
      <c r="P144" s="62"/>
    </row>
    <row r="145" spans="1:16" x14ac:dyDescent="0.25">
      <c r="A145" s="28"/>
      <c r="B145" s="29"/>
      <c r="C145" s="29"/>
      <c r="D145" s="30"/>
      <c r="E145" s="31"/>
      <c r="F145" s="32"/>
      <c r="G145" s="33"/>
      <c r="H145" s="32"/>
      <c r="I145" s="34"/>
      <c r="J145" s="32"/>
      <c r="K145" s="35"/>
      <c r="L145" s="61"/>
      <c r="M145" s="61"/>
      <c r="N145" s="62"/>
      <c r="O145" s="25"/>
      <c r="P145" s="62"/>
    </row>
    <row r="146" spans="1:16" x14ac:dyDescent="0.25">
      <c r="A146" s="28"/>
      <c r="B146" s="29"/>
      <c r="C146" s="29"/>
      <c r="D146" s="30"/>
      <c r="E146" s="31"/>
      <c r="F146" s="32"/>
      <c r="G146" s="33"/>
      <c r="H146" s="32"/>
      <c r="I146" s="34"/>
      <c r="J146" s="32"/>
      <c r="K146" s="35"/>
      <c r="L146" s="61"/>
      <c r="M146" s="61"/>
      <c r="N146" s="62"/>
      <c r="O146" s="25"/>
      <c r="P146" s="62"/>
    </row>
    <row r="147" spans="1:16" x14ac:dyDescent="0.25">
      <c r="A147" s="28"/>
      <c r="B147" s="29"/>
      <c r="C147" s="29"/>
      <c r="D147" s="30"/>
      <c r="E147" s="31"/>
      <c r="F147" s="32"/>
      <c r="G147" s="33"/>
      <c r="H147" s="32"/>
      <c r="I147" s="34"/>
      <c r="J147" s="32"/>
      <c r="K147" s="35"/>
      <c r="L147" s="61"/>
      <c r="M147" s="61"/>
      <c r="N147" s="62"/>
      <c r="O147" s="25"/>
      <c r="P147" s="62"/>
    </row>
    <row r="148" spans="1:16" x14ac:dyDescent="0.25">
      <c r="A148" s="28"/>
      <c r="B148" s="29"/>
      <c r="C148" s="29"/>
      <c r="D148" s="30"/>
      <c r="E148" s="31"/>
      <c r="F148" s="32"/>
      <c r="G148" s="33"/>
      <c r="H148" s="32"/>
      <c r="I148" s="34"/>
      <c r="J148" s="32"/>
      <c r="K148" s="35"/>
      <c r="L148" s="61"/>
      <c r="M148" s="61"/>
      <c r="N148" s="62"/>
      <c r="O148" s="25"/>
      <c r="P148" s="62"/>
    </row>
    <row r="149" spans="1:16" x14ac:dyDescent="0.25">
      <c r="A149" s="28"/>
      <c r="B149" s="29"/>
      <c r="C149" s="29"/>
      <c r="D149" s="30"/>
      <c r="E149" s="31"/>
      <c r="F149" s="32"/>
      <c r="G149" s="33"/>
      <c r="H149" s="32"/>
      <c r="I149" s="34"/>
      <c r="J149" s="32"/>
      <c r="K149" s="35"/>
      <c r="L149" s="61"/>
      <c r="M149" s="61"/>
      <c r="N149" s="62"/>
      <c r="O149" s="25"/>
      <c r="P149" s="62"/>
    </row>
    <row r="150" spans="1:16" x14ac:dyDescent="0.25">
      <c r="A150" s="28"/>
      <c r="B150" s="29"/>
      <c r="C150" s="29"/>
      <c r="D150" s="30"/>
      <c r="E150" s="31"/>
      <c r="F150" s="32"/>
      <c r="G150" s="33"/>
      <c r="H150" s="32"/>
      <c r="I150" s="34"/>
      <c r="J150" s="32"/>
      <c r="K150" s="35"/>
      <c r="L150" s="61"/>
      <c r="M150" s="61"/>
      <c r="N150" s="62"/>
      <c r="O150" s="25"/>
      <c r="P150" s="62"/>
    </row>
    <row r="151" spans="1:16" x14ac:dyDescent="0.25">
      <c r="A151" s="28"/>
      <c r="B151" s="29"/>
      <c r="C151" s="29"/>
      <c r="D151" s="30"/>
      <c r="E151" s="31"/>
      <c r="F151" s="32"/>
      <c r="G151" s="33"/>
      <c r="H151" s="32"/>
      <c r="I151" s="34"/>
      <c r="J151" s="32"/>
      <c r="K151" s="35"/>
      <c r="L151" s="61"/>
      <c r="M151" s="61"/>
      <c r="N151" s="62"/>
      <c r="O151" s="25"/>
      <c r="P151" s="62"/>
    </row>
    <row r="152" spans="1:16" x14ac:dyDescent="0.25">
      <c r="A152" s="28"/>
      <c r="B152" s="29"/>
      <c r="C152" s="29"/>
      <c r="D152" s="30"/>
      <c r="E152" s="31"/>
      <c r="F152" s="32"/>
      <c r="G152" s="33"/>
      <c r="H152" s="32"/>
      <c r="I152" s="34"/>
      <c r="J152" s="32"/>
      <c r="K152" s="35"/>
      <c r="L152" s="61"/>
      <c r="M152" s="61"/>
      <c r="N152" s="62"/>
      <c r="O152" s="25"/>
      <c r="P152" s="62"/>
    </row>
    <row r="153" spans="1:16" x14ac:dyDescent="0.25">
      <c r="A153" s="28"/>
      <c r="B153" s="29"/>
      <c r="C153" s="29"/>
      <c r="D153" s="30"/>
      <c r="E153" s="31"/>
      <c r="F153" s="32"/>
      <c r="G153" s="33"/>
      <c r="H153" s="32"/>
      <c r="I153" s="34"/>
      <c r="J153" s="32"/>
      <c r="K153" s="35"/>
      <c r="L153" s="61"/>
      <c r="M153" s="61"/>
      <c r="N153" s="62"/>
      <c r="O153" s="25"/>
      <c r="P153" s="62"/>
    </row>
    <row r="154" spans="1:16" x14ac:dyDescent="0.25">
      <c r="A154" s="28"/>
      <c r="B154" s="29"/>
      <c r="C154" s="29"/>
      <c r="D154" s="30"/>
      <c r="E154" s="31"/>
      <c r="F154" s="32"/>
      <c r="G154" s="33"/>
      <c r="H154" s="32"/>
      <c r="I154" s="34"/>
      <c r="J154" s="32"/>
      <c r="K154" s="35"/>
      <c r="L154" s="61"/>
      <c r="M154" s="61"/>
      <c r="N154" s="62"/>
      <c r="O154" s="25"/>
      <c r="P154" s="62"/>
    </row>
    <row r="155" spans="1:16" x14ac:dyDescent="0.25">
      <c r="A155" s="28"/>
      <c r="B155" s="29"/>
      <c r="C155" s="29"/>
      <c r="D155" s="30"/>
      <c r="E155" s="31"/>
      <c r="F155" s="32"/>
      <c r="G155" s="33"/>
      <c r="H155" s="32"/>
      <c r="I155" s="34"/>
      <c r="J155" s="32"/>
      <c r="K155" s="35"/>
      <c r="L155" s="61"/>
      <c r="M155" s="61"/>
      <c r="N155" s="62"/>
      <c r="O155" s="25"/>
      <c r="P155" s="62"/>
    </row>
    <row r="156" spans="1:16" x14ac:dyDescent="0.25">
      <c r="A156" s="28"/>
      <c r="B156" s="29"/>
      <c r="C156" s="29"/>
      <c r="D156" s="30"/>
      <c r="E156" s="31"/>
      <c r="F156" s="32"/>
      <c r="G156" s="33"/>
      <c r="H156" s="32"/>
      <c r="I156" s="34"/>
      <c r="J156" s="32"/>
      <c r="K156" s="35"/>
      <c r="L156" s="61"/>
      <c r="M156" s="61"/>
      <c r="N156" s="62"/>
      <c r="O156" s="25"/>
      <c r="P156" s="62"/>
    </row>
    <row r="157" spans="1:16" x14ac:dyDescent="0.25">
      <c r="A157" s="28"/>
      <c r="B157" s="29"/>
      <c r="C157" s="29"/>
      <c r="D157" s="30"/>
      <c r="E157" s="31"/>
      <c r="F157" s="32"/>
      <c r="G157" s="33"/>
      <c r="H157" s="32"/>
      <c r="I157" s="34"/>
      <c r="J157" s="32"/>
      <c r="K157" s="35"/>
      <c r="L157" s="61"/>
      <c r="M157" s="61"/>
      <c r="N157" s="62"/>
      <c r="O157" s="25"/>
      <c r="P157" s="62"/>
    </row>
    <row r="158" spans="1:16" x14ac:dyDescent="0.25">
      <c r="A158" s="28"/>
      <c r="B158" s="29"/>
      <c r="C158" s="29"/>
      <c r="D158" s="30"/>
      <c r="E158" s="31"/>
      <c r="F158" s="32"/>
      <c r="G158" s="33"/>
      <c r="H158" s="32"/>
      <c r="I158" s="34"/>
      <c r="J158" s="32"/>
      <c r="K158" s="35"/>
      <c r="L158" s="61"/>
      <c r="M158" s="61"/>
      <c r="N158" s="62"/>
      <c r="O158" s="25"/>
      <c r="P158" s="62"/>
    </row>
    <row r="159" spans="1:16" x14ac:dyDescent="0.25">
      <c r="A159" s="28"/>
      <c r="B159" s="29"/>
      <c r="C159" s="29"/>
      <c r="D159" s="30"/>
      <c r="E159" s="31"/>
      <c r="F159" s="32"/>
      <c r="G159" s="33"/>
      <c r="H159" s="32"/>
      <c r="I159" s="34"/>
      <c r="J159" s="32"/>
      <c r="K159" s="35"/>
      <c r="L159" s="61"/>
      <c r="M159" s="61"/>
      <c r="N159" s="62"/>
      <c r="O159" s="25"/>
      <c r="P159" s="62"/>
    </row>
    <row r="160" spans="1:16" x14ac:dyDescent="0.25">
      <c r="A160" s="28"/>
      <c r="B160" s="29"/>
      <c r="C160" s="29"/>
      <c r="D160" s="30"/>
      <c r="E160" s="31"/>
      <c r="F160" s="32"/>
      <c r="G160" s="33"/>
      <c r="H160" s="32"/>
      <c r="I160" s="34"/>
      <c r="J160" s="32"/>
      <c r="K160" s="35"/>
      <c r="L160" s="61"/>
      <c r="M160" s="61"/>
      <c r="N160" s="62"/>
      <c r="O160" s="25"/>
      <c r="P160" s="62"/>
    </row>
    <row r="161" spans="1:16" x14ac:dyDescent="0.25">
      <c r="A161" s="28"/>
      <c r="B161" s="29"/>
      <c r="C161" s="29"/>
      <c r="D161" s="30"/>
      <c r="E161" s="31"/>
      <c r="F161" s="32"/>
      <c r="G161" s="33"/>
      <c r="H161" s="32"/>
      <c r="I161" s="34"/>
      <c r="J161" s="32"/>
      <c r="K161" s="35"/>
      <c r="L161" s="61"/>
      <c r="M161" s="61"/>
      <c r="N161" s="62"/>
      <c r="O161" s="25"/>
      <c r="P161" s="62"/>
    </row>
    <row r="162" spans="1:16" x14ac:dyDescent="0.25">
      <c r="A162" s="28"/>
      <c r="B162" s="29"/>
      <c r="C162" s="29"/>
      <c r="D162" s="30"/>
      <c r="E162" s="31"/>
      <c r="F162" s="32"/>
      <c r="G162" s="33"/>
      <c r="H162" s="32"/>
      <c r="I162" s="34"/>
      <c r="J162" s="32"/>
      <c r="K162" s="35"/>
      <c r="L162" s="61"/>
      <c r="M162" s="61"/>
      <c r="N162" s="62"/>
      <c r="O162" s="25"/>
      <c r="P162" s="62"/>
    </row>
    <row r="163" spans="1:16" x14ac:dyDescent="0.25">
      <c r="A163" s="28"/>
      <c r="B163" s="29"/>
      <c r="C163" s="29"/>
      <c r="D163" s="30"/>
      <c r="E163" s="31"/>
      <c r="F163" s="32"/>
      <c r="G163" s="33"/>
      <c r="H163" s="32"/>
      <c r="I163" s="34"/>
      <c r="J163" s="32"/>
      <c r="K163" s="35"/>
      <c r="L163" s="61"/>
      <c r="M163" s="61"/>
      <c r="N163" s="62"/>
      <c r="O163" s="25"/>
      <c r="P163" s="62"/>
    </row>
    <row r="164" spans="1:16" x14ac:dyDescent="0.25">
      <c r="A164" s="28"/>
      <c r="B164" s="29"/>
      <c r="C164" s="29"/>
      <c r="D164" s="30"/>
      <c r="E164" s="31"/>
      <c r="F164" s="32"/>
      <c r="G164" s="33"/>
      <c r="H164" s="32"/>
      <c r="I164" s="34"/>
      <c r="J164" s="32"/>
      <c r="K164" s="35"/>
      <c r="L164" s="61"/>
      <c r="M164" s="61"/>
      <c r="N164" s="62"/>
      <c r="O164" s="25"/>
      <c r="P164" s="62"/>
    </row>
    <row r="165" spans="1:16" x14ac:dyDescent="0.25">
      <c r="A165" s="28"/>
      <c r="B165" s="29"/>
      <c r="C165" s="29"/>
      <c r="D165" s="30"/>
      <c r="E165" s="31"/>
      <c r="F165" s="32"/>
      <c r="G165" s="33"/>
      <c r="H165" s="32"/>
      <c r="I165" s="34"/>
      <c r="J165" s="32"/>
      <c r="K165" s="35"/>
      <c r="L165" s="61"/>
      <c r="M165" s="61"/>
      <c r="N165" s="62"/>
      <c r="O165" s="25"/>
      <c r="P165" s="62"/>
    </row>
    <row r="166" spans="1:16" x14ac:dyDescent="0.25">
      <c r="A166" s="28"/>
      <c r="B166" s="29"/>
      <c r="C166" s="29"/>
      <c r="D166" s="30"/>
      <c r="E166" s="31"/>
      <c r="F166" s="32"/>
      <c r="G166" s="33"/>
      <c r="H166" s="32"/>
      <c r="I166" s="34"/>
      <c r="J166" s="32"/>
      <c r="K166" s="35"/>
      <c r="L166" s="61"/>
      <c r="M166" s="61"/>
      <c r="N166" s="62"/>
      <c r="O166" s="25"/>
      <c r="P166" s="62"/>
    </row>
    <row r="167" spans="1:16" x14ac:dyDescent="0.25">
      <c r="A167" s="28"/>
      <c r="B167" s="29"/>
      <c r="C167" s="29"/>
      <c r="D167" s="30"/>
      <c r="E167" s="31"/>
      <c r="F167" s="32"/>
      <c r="G167" s="33"/>
      <c r="H167" s="32"/>
      <c r="I167" s="34"/>
      <c r="J167" s="32"/>
      <c r="K167" s="35"/>
      <c r="L167" s="61"/>
      <c r="M167" s="61"/>
      <c r="N167" s="62"/>
      <c r="O167" s="25"/>
      <c r="P167" s="62"/>
    </row>
    <row r="168" spans="1:16" x14ac:dyDescent="0.25">
      <c r="A168" s="28"/>
      <c r="B168" s="29"/>
      <c r="C168" s="29"/>
      <c r="D168" s="30"/>
      <c r="E168" s="31"/>
      <c r="F168" s="32"/>
      <c r="G168" s="33"/>
      <c r="H168" s="32"/>
      <c r="I168" s="34"/>
      <c r="J168" s="32"/>
      <c r="K168" s="35"/>
      <c r="L168" s="61"/>
      <c r="M168" s="61"/>
      <c r="N168" s="62"/>
      <c r="O168" s="25"/>
      <c r="P168" s="62"/>
    </row>
    <row r="169" spans="1:16" x14ac:dyDescent="0.25">
      <c r="A169" s="28"/>
      <c r="B169" s="29"/>
      <c r="C169" s="29"/>
      <c r="D169" s="30"/>
      <c r="E169" s="31"/>
      <c r="F169" s="32"/>
      <c r="G169" s="33"/>
      <c r="H169" s="32"/>
      <c r="I169" s="34"/>
      <c r="J169" s="32"/>
      <c r="K169" s="35"/>
      <c r="L169" s="61"/>
      <c r="M169" s="61"/>
      <c r="N169" s="62"/>
      <c r="O169" s="25"/>
      <c r="P169" s="62"/>
    </row>
    <row r="170" spans="1:16" x14ac:dyDescent="0.25">
      <c r="A170" s="28"/>
      <c r="B170" s="29"/>
      <c r="C170" s="29"/>
      <c r="D170" s="30"/>
      <c r="E170" s="31"/>
      <c r="F170" s="32"/>
      <c r="G170" s="33"/>
      <c r="H170" s="32"/>
      <c r="I170" s="34"/>
      <c r="J170" s="32"/>
      <c r="K170" s="35"/>
      <c r="L170" s="61"/>
      <c r="M170" s="61"/>
      <c r="N170" s="62"/>
      <c r="O170" s="25"/>
      <c r="P170" s="62"/>
    </row>
    <row r="171" spans="1:16" x14ac:dyDescent="0.25">
      <c r="A171" s="28"/>
      <c r="B171" s="29"/>
      <c r="C171" s="29"/>
      <c r="D171" s="30"/>
      <c r="E171" s="31"/>
      <c r="F171" s="32"/>
      <c r="G171" s="33"/>
      <c r="H171" s="32"/>
      <c r="I171" s="34"/>
      <c r="J171" s="32"/>
      <c r="K171" s="35"/>
      <c r="L171" s="61"/>
      <c r="M171" s="61"/>
      <c r="N171" s="62"/>
      <c r="O171" s="25"/>
      <c r="P171" s="62"/>
    </row>
    <row r="172" spans="1:16" x14ac:dyDescent="0.25">
      <c r="A172" s="28"/>
      <c r="B172" s="29"/>
      <c r="C172" s="29"/>
      <c r="D172" s="30"/>
      <c r="E172" s="31"/>
      <c r="F172" s="32"/>
      <c r="G172" s="33"/>
      <c r="H172" s="32"/>
      <c r="I172" s="34"/>
      <c r="J172" s="32"/>
      <c r="K172" s="35"/>
      <c r="L172" s="61"/>
      <c r="M172" s="61"/>
      <c r="N172" s="62"/>
      <c r="O172" s="25"/>
      <c r="P172" s="62"/>
    </row>
    <row r="173" spans="1:16" x14ac:dyDescent="0.25">
      <c r="A173" s="28"/>
      <c r="B173" s="29"/>
      <c r="C173" s="29"/>
      <c r="D173" s="30"/>
      <c r="E173" s="31"/>
      <c r="F173" s="32"/>
      <c r="G173" s="33"/>
      <c r="H173" s="32"/>
      <c r="I173" s="34"/>
      <c r="J173" s="32"/>
      <c r="K173" s="35"/>
      <c r="L173" s="61"/>
      <c r="M173" s="61"/>
      <c r="N173" s="62"/>
      <c r="O173" s="25"/>
      <c r="P173" s="62"/>
    </row>
    <row r="174" spans="1:16" x14ac:dyDescent="0.25">
      <c r="A174" s="28"/>
      <c r="B174" s="29"/>
      <c r="C174" s="29"/>
      <c r="D174" s="30"/>
      <c r="E174" s="31"/>
      <c r="F174" s="32"/>
      <c r="G174" s="33"/>
      <c r="H174" s="32"/>
      <c r="I174" s="34"/>
      <c r="J174" s="32"/>
      <c r="K174" s="35"/>
      <c r="L174" s="61"/>
      <c r="M174" s="61"/>
      <c r="N174" s="62"/>
      <c r="O174" s="25"/>
      <c r="P174" s="62"/>
    </row>
    <row r="175" spans="1:16" x14ac:dyDescent="0.25">
      <c r="A175" s="28"/>
      <c r="B175" s="29"/>
      <c r="C175" s="29"/>
      <c r="D175" s="30"/>
      <c r="E175" s="31"/>
      <c r="F175" s="32"/>
      <c r="G175" s="33"/>
      <c r="H175" s="32"/>
      <c r="I175" s="34"/>
      <c r="J175" s="32"/>
      <c r="K175" s="35"/>
      <c r="L175" s="61"/>
      <c r="M175" s="61"/>
      <c r="N175" s="62"/>
      <c r="O175" s="25"/>
      <c r="P175" s="62"/>
    </row>
    <row r="176" spans="1:16" x14ac:dyDescent="0.25">
      <c r="A176" s="28"/>
      <c r="B176" s="29"/>
      <c r="C176" s="29"/>
      <c r="D176" s="30"/>
      <c r="E176" s="31"/>
      <c r="F176" s="32"/>
      <c r="G176" s="33"/>
      <c r="H176" s="32"/>
      <c r="I176" s="34"/>
      <c r="J176" s="32"/>
      <c r="K176" s="35"/>
      <c r="L176" s="61"/>
      <c r="M176" s="61"/>
      <c r="N176" s="62"/>
      <c r="O176" s="25"/>
      <c r="P176" s="62"/>
    </row>
    <row r="177" spans="1:16" x14ac:dyDescent="0.25">
      <c r="A177" s="28"/>
      <c r="B177" s="29"/>
      <c r="C177" s="29"/>
      <c r="D177" s="30"/>
      <c r="E177" s="31"/>
      <c r="F177" s="32"/>
      <c r="G177" s="33"/>
      <c r="H177" s="32"/>
      <c r="I177" s="34"/>
      <c r="J177" s="32"/>
      <c r="K177" s="35"/>
      <c r="L177" s="61"/>
      <c r="M177" s="61"/>
      <c r="N177" s="62"/>
      <c r="O177" s="25"/>
      <c r="P177" s="62"/>
    </row>
    <row r="178" spans="1:16" x14ac:dyDescent="0.25">
      <c r="A178" s="28"/>
      <c r="B178" s="29"/>
      <c r="C178" s="29"/>
      <c r="D178" s="30"/>
      <c r="E178" s="31"/>
      <c r="F178" s="32"/>
      <c r="G178" s="33"/>
      <c r="H178" s="32"/>
      <c r="I178" s="34"/>
      <c r="J178" s="32"/>
      <c r="K178" s="35"/>
      <c r="L178" s="61"/>
      <c r="M178" s="61"/>
      <c r="N178" s="62"/>
      <c r="O178" s="25"/>
      <c r="P178" s="62"/>
    </row>
    <row r="179" spans="1:16" x14ac:dyDescent="0.25">
      <c r="A179" s="28"/>
      <c r="B179" s="29"/>
      <c r="C179" s="29"/>
      <c r="D179" s="30"/>
      <c r="E179" s="31"/>
      <c r="F179" s="32"/>
      <c r="G179" s="33"/>
      <c r="H179" s="32"/>
      <c r="I179" s="34"/>
      <c r="J179" s="32"/>
      <c r="K179" s="35"/>
      <c r="L179" s="61"/>
      <c r="M179" s="61"/>
      <c r="N179" s="62"/>
      <c r="O179" s="25"/>
      <c r="P179" s="62"/>
    </row>
    <row r="180" spans="1:16" x14ac:dyDescent="0.25">
      <c r="A180" s="28"/>
      <c r="B180" s="29"/>
      <c r="C180" s="29"/>
      <c r="D180" s="30"/>
      <c r="E180" s="31"/>
      <c r="F180" s="32"/>
      <c r="G180" s="33"/>
      <c r="H180" s="32"/>
      <c r="I180" s="34"/>
      <c r="J180" s="32"/>
      <c r="K180" s="35"/>
      <c r="L180" s="61"/>
      <c r="M180" s="61"/>
      <c r="N180" s="62"/>
      <c r="O180" s="25"/>
      <c r="P180" s="62"/>
    </row>
    <row r="181" spans="1:16" x14ac:dyDescent="0.25">
      <c r="A181" s="28"/>
      <c r="B181" s="29"/>
      <c r="C181" s="29"/>
      <c r="D181" s="30"/>
      <c r="E181" s="31"/>
      <c r="F181" s="32"/>
      <c r="G181" s="33"/>
      <c r="H181" s="32"/>
      <c r="I181" s="34"/>
      <c r="J181" s="32"/>
      <c r="K181" s="35"/>
      <c r="L181" s="61"/>
      <c r="M181" s="61"/>
      <c r="N181" s="62"/>
      <c r="O181" s="25"/>
      <c r="P181" s="62"/>
    </row>
    <row r="182" spans="1:16" x14ac:dyDescent="0.25">
      <c r="A182" s="28"/>
      <c r="B182" s="29"/>
      <c r="C182" s="29"/>
      <c r="D182" s="30"/>
      <c r="E182" s="31"/>
      <c r="F182" s="32"/>
      <c r="G182" s="33"/>
      <c r="H182" s="32"/>
      <c r="I182" s="34"/>
      <c r="J182" s="32"/>
      <c r="K182" s="35"/>
      <c r="L182" s="61"/>
      <c r="M182" s="61"/>
      <c r="N182" s="62"/>
      <c r="O182" s="25"/>
      <c r="P182" s="62"/>
    </row>
    <row r="183" spans="1:16" x14ac:dyDescent="0.25">
      <c r="A183" s="28"/>
      <c r="B183" s="29"/>
      <c r="C183" s="29"/>
      <c r="D183" s="30"/>
      <c r="E183" s="31"/>
      <c r="F183" s="32"/>
      <c r="G183" s="33"/>
      <c r="H183" s="32"/>
      <c r="I183" s="34"/>
      <c r="J183" s="32"/>
      <c r="K183" s="35"/>
      <c r="L183" s="61"/>
      <c r="M183" s="61"/>
      <c r="N183" s="62"/>
      <c r="O183" s="25"/>
      <c r="P183" s="62"/>
    </row>
    <row r="184" spans="1:16" x14ac:dyDescent="0.25">
      <c r="A184" s="28"/>
      <c r="B184" s="29"/>
      <c r="C184" s="29"/>
      <c r="D184" s="30"/>
      <c r="E184" s="31"/>
      <c r="F184" s="32"/>
      <c r="G184" s="33"/>
      <c r="H184" s="32"/>
      <c r="I184" s="34"/>
      <c r="J184" s="32"/>
      <c r="K184" s="35"/>
      <c r="L184" s="61"/>
      <c r="M184" s="61"/>
      <c r="N184" s="62"/>
      <c r="O184" s="25"/>
      <c r="P184" s="62"/>
    </row>
    <row r="185" spans="1:16" x14ac:dyDescent="0.25">
      <c r="A185" s="28"/>
      <c r="B185" s="29"/>
      <c r="C185" s="29"/>
      <c r="D185" s="30"/>
      <c r="E185" s="31"/>
      <c r="F185" s="32"/>
      <c r="G185" s="33"/>
      <c r="H185" s="32"/>
      <c r="I185" s="34"/>
      <c r="J185" s="32"/>
      <c r="K185" s="35"/>
    </row>
    <row r="186" spans="1:16" x14ac:dyDescent="0.25">
      <c r="A186" s="28"/>
      <c r="B186" s="29"/>
      <c r="C186" s="29"/>
      <c r="D186" s="30"/>
      <c r="E186" s="31"/>
      <c r="F186" s="32"/>
      <c r="G186" s="33"/>
      <c r="H186" s="32"/>
      <c r="I186" s="34"/>
      <c r="J186" s="32"/>
      <c r="K186" s="35"/>
      <c r="L186" s="17"/>
      <c r="M186" s="17"/>
      <c r="N186" s="17"/>
      <c r="O186" s="87"/>
    </row>
    <row r="187" spans="1:16" x14ac:dyDescent="0.25">
      <c r="A187" s="28"/>
      <c r="B187" s="29"/>
      <c r="C187" s="29"/>
      <c r="D187" s="30"/>
      <c r="E187" s="31"/>
      <c r="F187" s="32"/>
      <c r="G187" s="33"/>
      <c r="H187" s="32"/>
      <c r="I187" s="34"/>
      <c r="J187" s="32"/>
      <c r="K187" s="35"/>
    </row>
    <row r="188" spans="1:16" x14ac:dyDescent="0.25">
      <c r="A188" s="28"/>
      <c r="B188" s="29"/>
      <c r="C188" s="29"/>
      <c r="D188" s="30"/>
      <c r="E188" s="31"/>
      <c r="F188" s="32"/>
      <c r="G188" s="33"/>
      <c r="H188" s="32"/>
      <c r="I188" s="34"/>
      <c r="J188" s="32"/>
      <c r="K188" s="35"/>
    </row>
  </sheetData>
  <sheetProtection algorithmName="SHA-512" hashValue="QJaRDGAbST2yiuiGfvrF7hBY1ZYxN37R3z5JHAnTzDUfU3h+fyshGqRL/tyLRKq43u20grvyCqSkLtFaB2C+LA==" saltValue="5xu++e4ECd3/MtianY4Yxg==" spinCount="100000" sheet="1" objects="1" scenarios="1"/>
  <mergeCells count="7">
    <mergeCell ref="A112:C112"/>
    <mergeCell ref="A110:C110"/>
    <mergeCell ref="A89:C89"/>
    <mergeCell ref="B102:C102"/>
    <mergeCell ref="A104:A108"/>
    <mergeCell ref="B104:B108"/>
    <mergeCell ref="A111:C111"/>
  </mergeCells>
  <phoneticPr fontId="1" type="noConversion"/>
  <pageMargins left="0.7" right="0.7" top="0.3" bottom="0.75" header="0.3" footer="0.3"/>
  <pageSetup scale="70" fitToHeight="0" orientation="landscape" horizontalDpi="300" verticalDpi="300" r:id="rId1"/>
  <headerFooter alignWithMargins="0">
    <oddFooter xml:space="preserve">&amp;L&amp;"Arial,Italic"For quoting purposes only - subject to change and availability&amp;C&amp;"Arial,Italic"&amp;P of &amp;N&amp;R&amp;"Arial,Italic"&amp;8Mesa Public Schools Award: 20-29 
Mohave Direct Contracts: #20B-PHXBC-0519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95250</xdr:colOff>
                    <xdr:row>90</xdr:row>
                    <xdr:rowOff>19050</xdr:rowOff>
                  </from>
                  <to>
                    <xdr:col>8</xdr:col>
                    <xdr:colOff>333375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91</xdr:row>
                    <xdr:rowOff>19050</xdr:rowOff>
                  </from>
                  <to>
                    <xdr:col>8</xdr:col>
                    <xdr:colOff>400050</xdr:colOff>
                    <xdr:row>91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Quote</vt:lpstr>
      <vt:lpstr>Quote!Print_Titles</vt:lpstr>
    </vt:vector>
  </TitlesOfParts>
  <Company>Phoenix Book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phxbookco</dc:creator>
  <cp:lastModifiedBy>Graphics</cp:lastModifiedBy>
  <cp:lastPrinted>2020-11-11T20:22:04Z</cp:lastPrinted>
  <dcterms:created xsi:type="dcterms:W3CDTF">2006-04-10T16:31:13Z</dcterms:created>
  <dcterms:modified xsi:type="dcterms:W3CDTF">2021-03-27T00:36:53Z</dcterms:modified>
</cp:coreProperties>
</file>